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7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<sst xmlns="http://schemas.openxmlformats.org/spreadsheetml/2006/main" count="653" uniqueCount="329">
  <si>
    <t>КБК</t>
  </si>
  <si>
    <t>Наименование показателя</t>
  </si>
  <si>
    <t>1 01 02000 01 0000 110</t>
  </si>
  <si>
    <t>Налог на доходы физических лиц</t>
  </si>
  <si>
    <t>1 03 02230 01 0000 110</t>
  </si>
  <si>
    <t>1 03 02240 01 0000 110</t>
  </si>
  <si>
    <t>1 03 02250 01 0000 110</t>
  </si>
  <si>
    <t>1 03 02260 01 0000 110</t>
  </si>
  <si>
    <t>Доходы от уплаты акцизов на нефтепродукты, производимые на территории Российской Федерации, подлежащие распределению между  бюджетами субъектов Российской Федерации и местными бюджетами*</t>
  </si>
  <si>
    <t>1 05 03010 01 0000 110</t>
  </si>
  <si>
    <t>Единый сельскохозяйственный налог</t>
  </si>
  <si>
    <t>1 06 01030 10 0000 110</t>
  </si>
  <si>
    <t>1 06 06000 00 0000 110</t>
  </si>
  <si>
    <t>Земельный налог, всего</t>
  </si>
  <si>
    <t>в том числе:</t>
  </si>
  <si>
    <t>1 09 04053 10 0000 110</t>
  </si>
  <si>
    <t>1 11 05035 10 0000 120</t>
  </si>
  <si>
    <t>Итого собственных доходов</t>
  </si>
  <si>
    <t>2 00 00000 00 0000 000</t>
  </si>
  <si>
    <t>Безвозмездные поступления</t>
  </si>
  <si>
    <t>1 06 06033 10 0000 110</t>
  </si>
  <si>
    <t>1 06 06043 10 0000 110</t>
  </si>
  <si>
    <t>Приложение № 1</t>
  </si>
  <si>
    <t>УТВЕРЖДЕНО</t>
  </si>
  <si>
    <t xml:space="preserve">постановлением администрации </t>
  </si>
  <si>
    <t xml:space="preserve">Исполнение доходов бюджета Красносельского сельского </t>
  </si>
  <si>
    <t>________________________</t>
  </si>
  <si>
    <t>*По видам и подвидам доходов, входящим в соответствующий группировочный код бюджетной классификации, зачисляемым в местный бюджет в соответствии с законодательством Российской Федерации».</t>
  </si>
  <si>
    <t>Глава Красносельского                                         сельского поселения</t>
  </si>
  <si>
    <t>М.В. Кныш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</si>
  <si>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</si>
  <si>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</si>
  <si>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</si>
  <si>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</si>
  <si>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</si>
  <si>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</si>
  <si>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5 000,00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</si>
  <si>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</si>
  <si>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</si>
  <si>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</si>
  <si>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</si>
  <si>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</si>
  <si>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</si>
  <si>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</si>
  <si>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</si>
  <si>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</si>
  <si>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</si>
  <si>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</si>
  <si>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</si>
  <si>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</si>
  <si>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Культура, кинематография 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</si>
  <si>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</si>
  <si>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</si>
  <si>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</si>
  <si>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</si>
  <si>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</si>
  <si>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Всего расходов</t>
  </si>
  <si>
    <t xml:space="preserve">Исполнение расходов бюджета Красносельского сельского </t>
  </si>
  <si>
    <t>Другие общегосударственные расходы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</si>
  <si>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</si>
  <si>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</si>
  <si>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доходов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</si>
  <si>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</si>
  <si>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</si>
  <si>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</si>
  <si>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</si>
  <si>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</si>
  <si>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</si>
  <si>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</si>
  <si>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</si>
  <si>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</si>
  <si>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</si>
  <si>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</si>
  <si>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Увеличение прочих остатков денежных средств бюджета поселения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</si>
  <si>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</si>
  <si>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</si>
  <si>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</si>
  <si>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</si>
  <si>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000 01 05 02 01 00 0000 600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</si>
  <si>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</si>
  <si>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</si>
  <si>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бюджета поселения</t>
  </si>
  <si>
    <t>рублей</t>
  </si>
  <si>
    <t xml:space="preserve">Отчет об использовании бюджетных ассигнований </t>
  </si>
  <si>
    <t xml:space="preserve">резервного фонда администрации Красносельского </t>
  </si>
  <si>
    <t xml:space="preserve">          Красносельского сельского поселения </t>
  </si>
  <si>
    <t xml:space="preserve">          постановлением администрации </t>
  </si>
  <si>
    <t xml:space="preserve">          УТВЕРЖДЕНО</t>
  </si>
  <si>
    <t xml:space="preserve">          Приложение № 2</t>
  </si>
  <si>
    <t>Приложение № 4</t>
  </si>
  <si>
    <t>Источники внутреннего финанси-рования дефицита бюджета</t>
  </si>
  <si>
    <t>Налог на имущество физических лиц, взимаемый по ставкам, применяемым к объек-там налогообложения, расположенным в границах сельских поселений</t>
  </si>
  <si>
    <t xml:space="preserve"> - земельный налог с организаций, обладаю-щих земельным участ-ком, расположенным в границах сельских поселений</t>
  </si>
  <si>
    <t>Земельный налог (по обязательствам, возникшим до 1 января 2006 года), мобилизуе-мым на территориях сельских поселений</t>
  </si>
  <si>
    <t>Доходы от сдачи в аренду имущества, находящегося в операти-вном управлении органов управления сельских поселений и созданных ими учреждений (за исключением имущест-ва муниципальных бюджетных и автоном-ных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</si>
  <si>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</si>
  <si>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1 14 02053 10 0000 410</t>
  </si>
  <si>
    <t>1 11 05075 10 0000 120</t>
  </si>
  <si>
    <t>Доходы от реализации иного имущества, нахо-дящегося в собствен-ности сельских поселе-ний (за исключением имущества муниципаль-ных бюджетных и авто-номных учреждений, а также имущества муни-ципальных унитарных предприятий, в том числе казенных), в части реализации основных средств по указанному имуществу</t>
  </si>
  <si>
    <t>Другие вопросы в области культуры, кинематографии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</si>
  <si>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</si>
  <si>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</si>
  <si>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</si>
  <si>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</si>
  <si>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</si>
  <si>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</si>
  <si>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</si>
  <si>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</si>
  <si>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</si>
  <si>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</si>
  <si>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в том числе</t>
  </si>
  <si>
    <t>Неисполненные назначения</t>
  </si>
  <si>
    <t>х</t>
  </si>
  <si>
    <t xml:space="preserve">Красносельского сельского </t>
  </si>
  <si>
    <t>поселения Динского района</t>
  </si>
  <si>
    <t>Глава Красносельского                                                сельского поселения</t>
  </si>
  <si>
    <t>Красносельского сельского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</si>
  <si>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</si>
  <si>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</si>
  <si>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</si>
  <si>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</si>
  <si>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</si>
  <si>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2 07 05030 10 0000 180</t>
  </si>
  <si>
    <t>руб.</t>
  </si>
  <si>
    <t>Прочие субсидии бюджетам сельских поселений</t>
  </si>
  <si>
    <t>2 02 15001 10 0000 151</t>
  </si>
  <si>
    <t>2 02 29999 10 0000 151</t>
  </si>
  <si>
    <t>2 02 35118 10 0000 151</t>
  </si>
  <si>
    <t>2 02 30024 10 0000 151</t>
  </si>
  <si>
    <t>2 19 60010 10 0000 151</t>
  </si>
  <si>
    <t>Годовые бюджетные назначения на 2018 г., руб.</t>
  </si>
  <si>
    <t>% исполнения к годовым назначениям 2018 г.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</si>
  <si>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</si>
  <si>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</si>
  <si>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%  исполнения к годовым назначениям 2018 г.</t>
  </si>
  <si>
    <t>Утвержденные бюджетные назначения на 2018 г., руб.</t>
  </si>
  <si>
    <t>% иполне-ния к годо-вым назна-чениям 2018 г.</t>
  </si>
  <si>
    <t>№ п/п</t>
  </si>
  <si>
    <t>ЦСР</t>
  </si>
  <si>
    <t>ВР</t>
  </si>
  <si>
    <t>Муниципальная программа «Проведение работ по уточнению записей в книгах похозяйственного учета Красносельского сельского поселения» на 2018 год</t>
  </si>
  <si>
    <t>01 0 00 00000</t>
  </si>
  <si>
    <t>Отдельные мероприятия муниципальной программы</t>
  </si>
  <si>
    <t>01 1 00 00000</t>
  </si>
  <si>
    <t>Закладка книг похозяйственного учета</t>
  </si>
  <si>
    <t>01 1 01 00000</t>
  </si>
  <si>
    <t>Закупка товаров, работ и услуг для обеспечения государственных (муниципальных) нужд</t>
  </si>
  <si>
    <t>Муниципальная программа Красносельского сельского поселения Динского района «Обеспечение безопасности населения»</t>
  </si>
  <si>
    <t>02 0 00 00000</t>
  </si>
  <si>
    <t>02 1 00 00000</t>
  </si>
  <si>
    <t>Обеспечение первичных мер пожарной безопасности в Красносельском сельском поселении</t>
  </si>
  <si>
    <t>02 1 01 00000</t>
  </si>
  <si>
    <t>Расходы по обеспечению первичных мер пожарной безопасности в границе населенного пункта поселения</t>
  </si>
  <si>
    <t>02 1 01 10570</t>
  </si>
  <si>
    <t xml:space="preserve">Муниципальная программа Красносельского сельского поселения Динского района «Развитие дорожного хозяйства» </t>
  </si>
  <si>
    <t>03 0 00 00000</t>
  </si>
  <si>
    <t>03 1 00 00000</t>
  </si>
  <si>
    <t>Капитальный ремонт, ремонт и содержание автомобильных дорог местного значения</t>
  </si>
  <si>
    <t>03 1 01 00000</t>
  </si>
  <si>
    <t>Содержание и ремонт автомобильных дорог общего пользования, в том числе дорог в поселениях</t>
  </si>
  <si>
    <t>03 1 01 10440</t>
  </si>
  <si>
    <t>Реализация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(краевой бюджет)</t>
  </si>
  <si>
    <t>Софинансирование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(местный бюджет)</t>
  </si>
  <si>
    <t>Обеспечение безопасности дорожного движения</t>
  </si>
  <si>
    <t>03 1 02 00000</t>
  </si>
  <si>
    <t>Расходы по обеспечению безопасности дорожного движения</t>
  </si>
  <si>
    <t>03 1 02 10810</t>
  </si>
  <si>
    <t xml:space="preserve">Муниципальная программа «Коммунальное хозяйство Красносельского сельского поселения» </t>
  </si>
  <si>
    <t>04 0 00 00000</t>
  </si>
  <si>
    <t>04 1 00 00000</t>
  </si>
  <si>
    <t>Мероприятия в области коммунального хозяйства</t>
  </si>
  <si>
    <t>04 1 01 00000</t>
  </si>
  <si>
    <t>Реализация мероприятий в области коммунального хозяйства</t>
  </si>
  <si>
    <t>04 1 01 10770</t>
  </si>
  <si>
    <t xml:space="preserve">Муниципальная программа «Благоустройство территории Красносельского сельского поселения» </t>
  </si>
  <si>
    <t>05 0 00 00000</t>
  </si>
  <si>
    <t>Энергосбережение и  повышение энергетической эффективности на территории Красносельского сельского поселения</t>
  </si>
  <si>
    <t>05 1 00 00000</t>
  </si>
  <si>
    <t>05 1 00 09910</t>
  </si>
  <si>
    <t>05 2 00 00000</t>
  </si>
  <si>
    <t>Мероприятия по организации уличного освещения</t>
  </si>
  <si>
    <t>05 2 01 00000</t>
  </si>
  <si>
    <t>Прочие мероприятия по благоустройству сельского поселения</t>
  </si>
  <si>
    <t>05 2 02 00000</t>
  </si>
  <si>
    <t>Мероприятия по борьбе с амброзией и другой карантинной растительностью</t>
  </si>
  <si>
    <t>05 2 03 00000</t>
  </si>
  <si>
    <t xml:space="preserve">Муниципальная программа Красносельского сельского поселения Динского района «Развитие культуры» </t>
  </si>
  <si>
    <t>06 0 00 00000</t>
  </si>
  <si>
    <t>Расходы на обеспечение деятельности учреждений культуры (МБУ КДЦ с. Красносельское)</t>
  </si>
  <si>
    <t>06 1 00 00000</t>
  </si>
  <si>
    <t>Совершенствование деятельности муниципальных учреждений отрасли «Культура» по предоставлению муниципальных услуг</t>
  </si>
  <si>
    <t>06 1 01 00000</t>
  </si>
  <si>
    <t>Расходы на обеспечение деятельности (оказание услуг) муниципальных учреждений</t>
  </si>
  <si>
    <t>06 1 01 00590</t>
  </si>
  <si>
    <t>Предоставление субсидий бюджетным, автономным учреждениям и иным некоммерческим организациям</t>
  </si>
  <si>
    <t>Кадровое обеспечение сферы культуры и искусства «Создание условий для организации досуга и обеспечения услугами организаций культуры и организации предоставления дополнительного образования детей в муниципальных 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  в части поэтапного повышения уровня средней заработной платы работников муниципальных учреждений отрасли культуры, искусства и кинематографии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по Краснодарскому краю»</t>
  </si>
  <si>
    <t>06 1 02 00000</t>
  </si>
  <si>
    <t>06 1 02 S0120</t>
  </si>
  <si>
    <t>Субсидии на дополнительную помощь местным бюджетам для решения социально значимых вопросов</t>
  </si>
  <si>
    <t>06 1 03 00000</t>
  </si>
  <si>
    <t>Дополнительная помощь местным бюджетам для решения социально-значимых вопросов (МБУ КДЦ с. Красносельское)</t>
  </si>
  <si>
    <t>06 1 03 60050</t>
  </si>
  <si>
    <t>Расходы на обеспечение деятельности библиотек (МБУК БКСП)</t>
  </si>
  <si>
    <t>06 2 00 00000</t>
  </si>
  <si>
    <t>06 2 01 00000</t>
  </si>
  <si>
    <t>06 2 01 00590</t>
  </si>
  <si>
    <t>06 2 02 00000</t>
  </si>
  <si>
    <t>06 2 02 S0120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</si>
  <si>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</si>
  <si>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06 3 00 00000</t>
  </si>
  <si>
    <t>Реализация мероприятий по сохранению, использованию и популяризации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</si>
  <si>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06 3 01 00000</t>
  </si>
  <si>
    <t xml:space="preserve">Муниципальная программа «Развитие мер социальной поддержки отдельных категорий граждан в Красносельском сельском поселении» </t>
  </si>
  <si>
    <t>07 0 00 00000</t>
  </si>
  <si>
    <t>07 1 00 00000</t>
  </si>
  <si>
    <t>Дополнительное материальное обеспечение, доплаты к пенсиям</t>
  </si>
  <si>
    <t>07 1 01 00000</t>
  </si>
  <si>
    <t xml:space="preserve">Выплата дополнительного материального обеспечения, доплат к пенсиям, пособий и компенсаций </t>
  </si>
  <si>
    <t>07 1 01 41210</t>
  </si>
  <si>
    <t>Социальное обеспечение и иные выплаты населению</t>
  </si>
  <si>
    <t xml:space="preserve">Муниципальная программа Красносельского сельского поселения Динского района «Развитие физической культуры и спорта» </t>
  </si>
  <si>
    <t>08 0 00 00000</t>
  </si>
  <si>
    <t>08 1 00 00000</t>
  </si>
  <si>
    <t xml:space="preserve">Мероприятия по развитию массовой физической культуры и спорта среди населения </t>
  </si>
  <si>
    <t xml:space="preserve">Реализация мероприятий по развитию массовой физической культуры и спорта среди населения </t>
  </si>
  <si>
    <t>08 1 01 10690</t>
  </si>
  <si>
    <t>50 0 00 00000</t>
  </si>
  <si>
    <t>Глава администрации Красносельского сельского поселения Динского района</t>
  </si>
  <si>
    <t>50 1 00 00000</t>
  </si>
  <si>
    <t>Расходы на обеспечение функций органов местного самоуправления</t>
  </si>
  <si>
    <t>50 1 00 00190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</si>
  <si>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</si>
  <si>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администрации муниципального образования</t>
  </si>
  <si>
    <t>50 2 00 00000</t>
  </si>
  <si>
    <t>50 2 00 00190</t>
  </si>
  <si>
    <t>Иные бюджетные ассигнования</t>
  </si>
  <si>
    <t>Осуществление отдельных полномочий Краснодарского края</t>
  </si>
  <si>
    <t>50 3 00 00000</t>
  </si>
  <si>
    <t>Осуществление отдельных полномочий Краснодарского края по образованию и организации деятельности  административных комиссий</t>
  </si>
  <si>
    <t>50 3 00 60190</t>
  </si>
  <si>
    <t>Формирование резервного фонда администрации сельского поселения</t>
  </si>
  <si>
    <t>50 4 00 00000</t>
  </si>
  <si>
    <t>Резервный фонд администрации сельского поселения</t>
  </si>
  <si>
    <t>50 4 00 20590</t>
  </si>
  <si>
    <t>Управление муниципальным долгом</t>
  </si>
  <si>
    <t>50 8 00 00000</t>
  </si>
  <si>
    <t>Процентные платежи по муниципальному долгу</t>
  </si>
  <si>
    <t>50 8 00 10150</t>
  </si>
  <si>
    <t>Обслуживание государственного (муниципального) долга</t>
  </si>
  <si>
    <t>Осуществление первичного воинского учета на территориях, где отсутствуют военные комиссариаты</t>
  </si>
  <si>
    <t>55 0 00 00000</t>
  </si>
  <si>
    <t>Осуществление отдельных полномочий Российской Федерации и государственных полномочий Краснодарского края</t>
  </si>
  <si>
    <t>55 2 00 00000</t>
  </si>
  <si>
    <t>55 2 00 51180</t>
  </si>
  <si>
    <t>Обеспечение деятельности Контрольно-счетной палаты</t>
  </si>
  <si>
    <t>75 0 00 00000</t>
  </si>
  <si>
    <t>Осуществление отдельных полномочий поселений по осуществлению внешнего муниципального контроля за исполнением местных бюджетов</t>
  </si>
  <si>
    <t>75 9 00 00000</t>
  </si>
  <si>
    <t>75 9 00 00190</t>
  </si>
  <si>
    <t>Межбюджетные трансферты</t>
  </si>
  <si>
    <t>Рз</t>
  </si>
  <si>
    <t>ПР</t>
  </si>
  <si>
    <t>Администрация Красносельского сельского поселения</t>
  </si>
  <si>
    <t>1 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</si>
  <si>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</si>
  <si>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</si>
  <si>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50 0 00 00000</t>
  </si>
  <si>
    <t>Другие общегосударственные вопросы</t>
  </si>
  <si>
    <t>Муниципальная программа Красносельского сельского поселения Динского района «Развитие дорожного хозяйства»</t>
  </si>
  <si>
    <t>03 1 01 S2440</t>
  </si>
  <si>
    <t>Муниципальная программа «Коммунальное хозяйство Красносельского сельского поселения»</t>
  </si>
  <si>
    <t>Муниципальная программа «Благоустройство территории Красносельского сельского поселения»</t>
  </si>
  <si>
    <t>Муниципальная программа Красносельского сельского поселения Динского района «Развитие культуры»</t>
  </si>
  <si>
    <t>Предоставление субсидий  на  «Кадровое обеспечение сферы культуры и искусства «Создание условий для организации досуга и обеспечения услугами организаций культуры и организации предоставления дополнительного образования детей в муниципальных 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 в части поэтапного повышения уровня средней заработной платы работников муниципальных учреждений отрасли культуры, искусства и кинематографии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по Краснодарскому краю» (краевой и местный бюджет МБУ КДЦ с. Красносельское)</t>
  </si>
  <si>
    <t>Предоставление субсидий  на  «Кадровое обеспечение сферы культуры и искусства «Создание условий для организации досуга и обеспечения услугами организаций культуры и организации предоставления дополнительного образования детей в муниципальных 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 в части поэтапного повышения уровня средней заработной платы работников муниципальных учреждений отрасли культуры, искусства и кинематографии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по Краснодарскому краю» (краевой и местный бюджет МБУК БКСП)</t>
  </si>
  <si>
    <t>Муниципальная программа «Развитие мер социальной поддержки отдельных категорий граждан в Красносельском сельском поселении»</t>
  </si>
  <si>
    <t>Муниципальная программа Красносельского сельского поселения Динского района «Развитие физической культуры и спорта»</t>
  </si>
  <si>
    <t>08 1 0100000</t>
  </si>
  <si>
    <t>Обслуживание государственного внутреннего и муниципального долга</t>
  </si>
  <si>
    <t>тыс.руб.</t>
  </si>
  <si>
    <t>Наименование расхода</t>
  </si>
  <si>
    <t>Ведомство</t>
  </si>
  <si>
    <t>Обеспечение деятельности высшего органа исполнительной власти муниципального образования – администрации Красносельского сельского поселения Динского района</t>
  </si>
  <si>
    <t>Мероприятия по энергосбережению и  повышению энергетической эффективности на территории Красносельского сельского поселения</t>
  </si>
  <si>
    <t>01</t>
  </si>
  <si>
    <t>00</t>
  </si>
  <si>
    <t>02</t>
  </si>
  <si>
    <t>04</t>
  </si>
  <si>
    <t>06</t>
  </si>
  <si>
    <t>03</t>
  </si>
  <si>
    <t>09</t>
  </si>
  <si>
    <t>05</t>
  </si>
  <si>
    <t>08</t>
  </si>
  <si>
    <t xml:space="preserve">Код </t>
  </si>
  <si>
    <t>01 0 0000000</t>
  </si>
  <si>
    <t>02 0 0000000</t>
  </si>
  <si>
    <t>03 0 0000000</t>
  </si>
  <si>
    <t>04 0 0000000</t>
  </si>
  <si>
    <t>05 0 0000000</t>
  </si>
  <si>
    <t>06 0 0000000</t>
  </si>
  <si>
    <t>07 0 0000000</t>
  </si>
  <si>
    <t>ИТОГО:</t>
  </si>
  <si>
    <t>тыс. рублей</t>
  </si>
  <si>
    <t>Наименование муниципальной программы</t>
  </si>
  <si>
    <t>08 0 0000000</t>
  </si>
  <si>
    <t>Бюджетные назначения на 9 месяцев 2018 г., руб.</t>
  </si>
  <si>
    <t>Фактически исполнено за  9 месяцев 2018 г., руб.</t>
  </si>
  <si>
    <t>% исполнения бюджетных назначений за 9 месяцев 2018 г.</t>
  </si>
  <si>
    <t>Уточненные бюджетные назначения на 9 месяцев 2018 г.,  руб.</t>
  </si>
  <si>
    <t>Исполнение бюджета за 9 месяцев 2018г., руб.</t>
  </si>
  <si>
    <t>% исполне-ния к уточнен-ному плану за 9 месяцев 2018г.</t>
  </si>
  <si>
    <t xml:space="preserve">поселения по разделам и подразделам классификации расходов бюджетов </t>
  </si>
  <si>
    <t>за 9 месяцев 2018 года</t>
  </si>
  <si>
    <t xml:space="preserve">поселения по кодам классификации доходов бюджетов </t>
  </si>
  <si>
    <t xml:space="preserve">Исполнение расходов бюджета Красносельского сельского поселения Динского района по муниципальным программам Красносельского сельского поселения Динского района за 9 месяцев 2018 года                                                                                                                             </t>
  </si>
  <si>
    <t>Глава Красносельского                                                       сельского поселения</t>
  </si>
  <si>
    <t xml:space="preserve">Приложение № 3                                     </t>
  </si>
  <si>
    <t>Приложение № 5</t>
  </si>
  <si>
    <t>Исполнение источников внутреннего финансирования дефицита бюджета Красносельского сельского поселения за 9 месяцев 2018 года</t>
  </si>
  <si>
    <t>Приложение № 6</t>
  </si>
  <si>
    <t>сельского поселения за 9 месяцев 2018 года</t>
  </si>
  <si>
    <t>Исполнение бюджета за 9 месяцев 2018 г., руб.</t>
  </si>
  <si>
    <t>% исполне-ния к уточненному плану за 9 месяцев 2018 г.</t>
  </si>
  <si>
    <t>Уточненные бюджетные назначения на 9 месяцев 2018г., руб.</t>
  </si>
  <si>
    <t>УТВЕРЖДЕНО                                     постановлением администрации                                      Красносельского сельского поселения                    от 18.10.2018 года № 115</t>
  </si>
  <si>
    <t>от 18.10.2018 года № 115</t>
  </si>
  <si>
    <t xml:space="preserve">УТВЕРЖДЕНО                                     постановлением администрации                                      Красносельского сельского поселения                    от 18.10.2018 года № 115                           </t>
  </si>
  <si>
    <t xml:space="preserve">          от 18.10.2018 года № 115</t>
  </si>
  <si>
    <t>Исполнение расходов бюджета Красносельского сельского поселения Динского района                                                                                          по ведомственной структуре расходов за 9 месяцев 2018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</si>
</sst>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#,##0&quot;р.&quot;"/>
    <numFmt numFmtId="166" formatCode="0.0"/>
    <numFmt numFmtId="167" formatCode="#,##0.0&quot;р.&quot;;[Red]\-#,##0.0&quot;р.&quot;"/>
    <numFmt numFmtId="168" formatCode="#,##0.0&quot;р.&quot;"/>
    <numFmt numFmtId="169" formatCode="_-* #,##0.0&quot;р.&quot;_-;\-* #,##0.0&quot;р.&quot;_-;_-* &quot;-&quot;?&quot;р.&quot;_-;_-@_-"/>
    <numFmt numFmtId="170" formatCode="#,##0.0"/>
    <numFmt numFmtId="171" formatCode="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"/>
    <numFmt numFmtId="177" formatCode="000000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64" fontId="0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8" fillId="0" borderId="0" xfId="0" applyFont="1" applyAlignment="1">
      <alignment horizontal="justify"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justify" vertical="top" wrapText="1"/>
    </xf>
    <xf numFmtId="176" fontId="22" fillId="0" borderId="10" xfId="0" applyNumberFormat="1" applyFont="1" applyBorder="1" applyAlignment="1">
      <alignment horizontal="justify" vertical="top" wrapText="1"/>
    </xf>
    <xf numFmtId="2" fontId="21" fillId="0" borderId="10" xfId="0" applyNumberFormat="1" applyFont="1" applyBorder="1" applyAlignment="1">
      <alignment/>
    </xf>
    <xf numFmtId="166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justify" vertical="top" wrapText="1"/>
    </xf>
    <xf numFmtId="0" fontId="21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justify"/>
    </xf>
    <xf numFmtId="0" fontId="21" fillId="0" borderId="10" xfId="0" applyFont="1" applyBorder="1" applyAlignment="1">
      <alignment horizontal="justify"/>
    </xf>
    <xf numFmtId="0" fontId="18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8" fillId="0" borderId="0" xfId="0" applyFont="1" applyAlignment="1">
      <alignment horizontal="right"/>
    </xf>
    <xf numFmtId="2" fontId="21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left" wrapText="1"/>
    </xf>
    <xf numFmtId="2" fontId="21" fillId="0" borderId="14" xfId="0" applyNumberFormat="1" applyFont="1" applyBorder="1" applyAlignment="1">
      <alignment horizontal="right" wrapText="1"/>
    </xf>
    <xf numFmtId="0" fontId="21" fillId="0" borderId="10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1" fillId="0" borderId="13" xfId="0" applyFont="1" applyBorder="1" applyAlignment="1">
      <alignment horizontal="justify" vertical="top"/>
    </xf>
    <xf numFmtId="0" fontId="21" fillId="0" borderId="16" xfId="0" applyFont="1" applyBorder="1" applyAlignment="1">
      <alignment horizontal="justify" vertical="top"/>
    </xf>
    <xf numFmtId="0" fontId="21" fillId="0" borderId="17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2" fontId="21" fillId="0" borderId="19" xfId="0" applyNumberFormat="1" applyFont="1" applyBorder="1" applyAlignment="1">
      <alignment horizontal="right" wrapText="1"/>
    </xf>
    <xf numFmtId="0" fontId="21" fillId="0" borderId="10" xfId="0" applyFont="1" applyBorder="1" applyAlignment="1">
      <alignment/>
    </xf>
    <xf numFmtId="0" fontId="21" fillId="0" borderId="12" xfId="0" applyFont="1" applyFill="1" applyBorder="1" applyAlignment="1">
      <alignment horizontal="center" wrapText="1"/>
    </xf>
    <xf numFmtId="0" fontId="21" fillId="0" borderId="20" xfId="0" applyFont="1" applyFill="1" applyBorder="1" applyAlignment="1">
      <alignment horizontal="center" wrapText="1"/>
    </xf>
    <xf numFmtId="0" fontId="21" fillId="0" borderId="14" xfId="0" applyFont="1" applyBorder="1" applyAlignment="1">
      <alignment/>
    </xf>
    <xf numFmtId="0" fontId="21" fillId="0" borderId="13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22" fillId="0" borderId="13" xfId="0" applyFont="1" applyBorder="1" applyAlignment="1">
      <alignment horizontal="justify" vertical="top"/>
    </xf>
    <xf numFmtId="2" fontId="21" fillId="0" borderId="22" xfId="0" applyNumberFormat="1" applyFont="1" applyBorder="1" applyAlignment="1">
      <alignment horizontal="right" wrapText="1"/>
    </xf>
    <xf numFmtId="2" fontId="21" fillId="0" borderId="10" xfId="0" applyNumberFormat="1" applyFont="1" applyBorder="1" applyAlignment="1">
      <alignment wrapText="1"/>
    </xf>
    <xf numFmtId="2" fontId="21" fillId="0" borderId="23" xfId="0" applyNumberFormat="1" applyFont="1" applyBorder="1" applyAlignment="1">
      <alignment horizontal="right" wrapText="1"/>
    </xf>
    <xf numFmtId="2" fontId="21" fillId="0" borderId="17" xfId="0" applyNumberFormat="1" applyFont="1" applyBorder="1" applyAlignment="1">
      <alignment wrapText="1"/>
    </xf>
    <xf numFmtId="176" fontId="21" fillId="0" borderId="10" xfId="0" applyNumberFormat="1" applyFont="1" applyBorder="1" applyAlignment="1">
      <alignment horizontal="justify" vertical="top" wrapText="1"/>
    </xf>
    <xf numFmtId="2" fontId="21" fillId="0" borderId="10" xfId="0" applyNumberFormat="1" applyFont="1" applyBorder="1" applyAlignment="1">
      <alignment horizontal="justify" vertical="top" wrapText="1"/>
    </xf>
    <xf numFmtId="2" fontId="21" fillId="0" borderId="14" xfId="0" applyNumberFormat="1" applyFont="1" applyBorder="1" applyAlignment="1">
      <alignment horizontal="center" wrapText="1"/>
    </xf>
    <xf numFmtId="2" fontId="21" fillId="0" borderId="24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17" fillId="0" borderId="25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right"/>
    </xf>
    <xf numFmtId="0" fontId="17" fillId="0" borderId="10" xfId="0" applyFont="1" applyBorder="1" applyAlignment="1">
      <alignment horizontal="justify" wrapText="1"/>
    </xf>
    <xf numFmtId="0" fontId="23" fillId="0" borderId="10" xfId="0" applyFont="1" applyBorder="1" applyAlignment="1">
      <alignment horizontal="justify"/>
    </xf>
    <xf numFmtId="0" fontId="23" fillId="0" borderId="10" xfId="0" applyFont="1" applyFill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166" fontId="17" fillId="0" borderId="10" xfId="0" applyNumberFormat="1" applyFont="1" applyBorder="1" applyAlignment="1">
      <alignment horizontal="right"/>
    </xf>
    <xf numFmtId="166" fontId="17" fillId="0" borderId="10" xfId="0" applyNumberFormat="1" applyFont="1" applyBorder="1" applyAlignment="1">
      <alignment/>
    </xf>
    <xf numFmtId="166" fontId="17" fillId="0" borderId="10" xfId="0" applyNumberFormat="1" applyFont="1" applyBorder="1" applyAlignment="1">
      <alignment/>
    </xf>
    <xf numFmtId="166" fontId="23" fillId="0" borderId="10" xfId="0" applyNumberFormat="1" applyFont="1" applyBorder="1" applyAlignment="1">
      <alignment/>
    </xf>
    <xf numFmtId="0" fontId="25" fillId="0" borderId="0" xfId="0" applyFont="1" applyAlignment="1">
      <alignment horizontal="center" wrapText="1"/>
    </xf>
    <xf numFmtId="0" fontId="21" fillId="0" borderId="10" xfId="0" applyFont="1" applyBorder="1" applyAlignment="1">
      <alignment horizontal="justify" vertical="top" wrapText="1"/>
    </xf>
    <xf numFmtId="0" fontId="27" fillId="0" borderId="0" xfId="0" applyFont="1" applyAlignment="1">
      <alignment horizontal="center"/>
    </xf>
    <xf numFmtId="0" fontId="24" fillId="0" borderId="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166" fontId="24" fillId="0" borderId="10" xfId="0" applyNumberFormat="1" applyFont="1" applyFill="1" applyBorder="1" applyAlignment="1">
      <alignment horizontal="right" wrapText="1"/>
    </xf>
    <xf numFmtId="170" fontId="24" fillId="24" borderId="10" xfId="0" applyNumberFormat="1" applyFont="1" applyFill="1" applyBorder="1" applyAlignment="1">
      <alignment wrapText="1"/>
    </xf>
    <xf numFmtId="0" fontId="24" fillId="0" borderId="0" xfId="0" applyFont="1" applyAlignment="1">
      <alignment horizontal="center"/>
    </xf>
    <xf numFmtId="170" fontId="25" fillId="0" borderId="10" xfId="0" applyNumberFormat="1" applyFont="1" applyBorder="1" applyAlignment="1">
      <alignment/>
    </xf>
    <xf numFmtId="170" fontId="25" fillId="24" borderId="10" xfId="0" applyNumberFormat="1" applyFont="1" applyFill="1" applyBorder="1" applyAlignment="1">
      <alignment wrapText="1"/>
    </xf>
    <xf numFmtId="0" fontId="21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7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justify" vertical="top" wrapText="1"/>
    </xf>
    <xf numFmtId="2" fontId="21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2" fontId="21" fillId="0" borderId="26" xfId="0" applyNumberFormat="1" applyFont="1" applyBorder="1" applyAlignment="1">
      <alignment horizontal="right"/>
    </xf>
    <xf numFmtId="2" fontId="21" fillId="0" borderId="27" xfId="0" applyNumberFormat="1" applyFont="1" applyBorder="1" applyAlignment="1">
      <alignment horizontal="right"/>
    </xf>
    <xf numFmtId="2" fontId="21" fillId="0" borderId="15" xfId="0" applyNumberFormat="1" applyFont="1" applyBorder="1" applyAlignment="1">
      <alignment horizontal="right"/>
    </xf>
    <xf numFmtId="166" fontId="21" fillId="0" borderId="26" xfId="0" applyNumberFormat="1" applyFont="1" applyBorder="1" applyAlignment="1">
      <alignment horizontal="right"/>
    </xf>
    <xf numFmtId="166" fontId="21" fillId="0" borderId="27" xfId="0" applyNumberFormat="1" applyFont="1" applyBorder="1" applyAlignment="1">
      <alignment horizontal="right"/>
    </xf>
    <xf numFmtId="166" fontId="21" fillId="0" borderId="15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10" xfId="0" applyFont="1" applyBorder="1" applyAlignment="1">
      <alignment horizontal="justify" vertical="top" wrapText="1"/>
    </xf>
    <xf numFmtId="0" fontId="24" fillId="0" borderId="25" xfId="0" applyFont="1" applyBorder="1" applyAlignment="1">
      <alignment horizontal="right" wrapText="1"/>
    </xf>
    <xf numFmtId="0" fontId="27" fillId="0" borderId="19" xfId="0" applyFont="1" applyBorder="1" applyAlignment="1">
      <alignment horizontal="left"/>
    </xf>
    <xf numFmtId="0" fontId="27" fillId="0" borderId="28" xfId="0" applyFont="1" applyBorder="1" applyAlignment="1">
      <alignment horizontal="left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Alignment="1">
      <alignment/>
    </xf>
    <xf numFmtId="0" fontId="18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5.28125" style="0" customWidth="1"/>
    <col min="2" max="2" width="23.140625" style="0" customWidth="1"/>
    <col min="3" max="3" width="13.28125" style="0" customWidth="1"/>
    <col min="4" max="4" width="11.7109375" style="0" customWidth="1"/>
    <col min="5" max="5" width="12.7109375" style="0" customWidth="1"/>
    <col min="6" max="6" width="14.00390625" style="0" customWidth="1"/>
    <col min="7" max="7" width="11.28125" style="0" customWidth="1"/>
  </cols>
  <sheetData>
    <row r="1" spans="5:7" ht="18.75">
      <c r="E1" s="94" t="s">
        <v>22</v>
      </c>
      <c r="F1" s="94"/>
      <c r="G1" s="94"/>
    </row>
    <row r="2" spans="5:7" ht="18.75">
      <c r="E2" s="6"/>
      <c r="F2" s="5"/>
      <c r="G2" s="6"/>
    </row>
    <row r="3" spans="5:7" ht="18.75">
      <c r="E3" s="94" t="s">
        <v>23</v>
      </c>
      <c r="F3" s="94"/>
      <c r="G3" s="94"/>
    </row>
    <row r="4" spans="5:7" ht="18.75">
      <c r="E4" s="94" t="s">
        <v>24</v>
      </c>
      <c r="F4" s="94"/>
      <c r="G4" s="94"/>
    </row>
    <row r="5" spans="5:7" ht="18.75">
      <c r="E5" s="100" t="s">
        <v>113</v>
      </c>
      <c r="F5" s="100"/>
      <c r="G5" s="100"/>
    </row>
    <row r="6" spans="5:7" ht="18.75">
      <c r="E6" s="100" t="s">
        <v>114</v>
      </c>
      <c r="F6" s="100"/>
      <c r="G6" s="100"/>
    </row>
    <row r="7" spans="5:7" ht="18.75">
      <c r="E7" s="94" t="s">
        <v>325</v>
      </c>
      <c r="F7" s="94"/>
      <c r="G7" s="94"/>
    </row>
    <row r="8" ht="18.75">
      <c r="F8" s="1"/>
    </row>
    <row r="9" ht="18.75">
      <c r="F9" s="1"/>
    </row>
    <row r="10" spans="1:7" ht="20.25" customHeight="1">
      <c r="A10" s="99" t="s">
        <v>25</v>
      </c>
      <c r="B10" s="99"/>
      <c r="C10" s="99"/>
      <c r="D10" s="99"/>
      <c r="E10" s="99"/>
      <c r="F10" s="99"/>
      <c r="G10" s="99"/>
    </row>
    <row r="11" spans="1:7" ht="19.5" customHeight="1">
      <c r="A11" s="99" t="s">
        <v>313</v>
      </c>
      <c r="B11" s="99"/>
      <c r="C11" s="99"/>
      <c r="D11" s="99"/>
      <c r="E11" s="99"/>
      <c r="F11" s="99"/>
      <c r="G11" s="99"/>
    </row>
    <row r="12" spans="1:7" ht="15" customHeight="1">
      <c r="A12" s="99" t="s">
        <v>312</v>
      </c>
      <c r="B12" s="99"/>
      <c r="C12" s="99"/>
      <c r="D12" s="99"/>
      <c r="E12" s="99"/>
      <c r="F12" s="99"/>
      <c r="G12" s="99"/>
    </row>
    <row r="13" ht="15">
      <c r="G13" t="s">
        <v>123</v>
      </c>
    </row>
    <row r="14" spans="1:7" ht="76.5" customHeight="1">
      <c r="A14" s="21" t="s">
        <v>0</v>
      </c>
      <c r="B14" s="22" t="s">
        <v>1</v>
      </c>
      <c r="C14" s="22" t="s">
        <v>130</v>
      </c>
      <c r="D14" s="22" t="s">
        <v>305</v>
      </c>
      <c r="E14" s="22" t="s">
        <v>306</v>
      </c>
      <c r="F14" s="22" t="s">
        <v>307</v>
      </c>
      <c r="G14" s="22" t="s">
        <v>131</v>
      </c>
    </row>
    <row r="15" spans="1:7" ht="30">
      <c r="A15" s="10" t="s">
        <v>2</v>
      </c>
      <c r="B15" s="23" t="s">
        <v>3</v>
      </c>
      <c r="C15" s="14">
        <v>1155000</v>
      </c>
      <c r="D15" s="14">
        <v>700000</v>
      </c>
      <c r="E15" s="14">
        <v>1088866.36</v>
      </c>
      <c r="F15" s="15">
        <f>E15/D15*100</f>
        <v>155.55233714285717</v>
      </c>
      <c r="G15" s="15">
        <f>E15/C15*100</f>
        <v>94.27414372294373</v>
      </c>
    </row>
    <row r="16" spans="1:7" ht="22.5">
      <c r="A16" s="10" t="s">
        <v>4</v>
      </c>
      <c r="B16" s="96" t="s">
        <v>8</v>
      </c>
      <c r="C16" s="101">
        <v>1116100</v>
      </c>
      <c r="D16" s="101">
        <v>810000</v>
      </c>
      <c r="E16" s="101">
        <v>963553.55</v>
      </c>
      <c r="F16" s="104">
        <f aca="true" t="shared" si="0" ref="F16:F22">E16/D16*100</f>
        <v>118.95722839506173</v>
      </c>
      <c r="G16" s="104">
        <f aca="true" t="shared" si="1" ref="G16:G22">E16/C16*100</f>
        <v>86.33218797598782</v>
      </c>
    </row>
    <row r="17" spans="1:7" ht="22.5">
      <c r="A17" s="24" t="s">
        <v>5</v>
      </c>
      <c r="B17" s="96"/>
      <c r="C17" s="102"/>
      <c r="D17" s="102"/>
      <c r="E17" s="102"/>
      <c r="F17" s="105"/>
      <c r="G17" s="105"/>
    </row>
    <row r="18" spans="1:7" ht="22.5">
      <c r="A18" s="24" t="s">
        <v>6</v>
      </c>
      <c r="B18" s="96"/>
      <c r="C18" s="102"/>
      <c r="D18" s="102"/>
      <c r="E18" s="102"/>
      <c r="F18" s="105"/>
      <c r="G18" s="105"/>
    </row>
    <row r="19" spans="1:7" ht="87.75" customHeight="1">
      <c r="A19" s="24" t="s">
        <v>7</v>
      </c>
      <c r="B19" s="96"/>
      <c r="C19" s="103"/>
      <c r="D19" s="103"/>
      <c r="E19" s="103"/>
      <c r="F19" s="106"/>
      <c r="G19" s="106"/>
    </row>
    <row r="20" spans="1:7" ht="45">
      <c r="A20" s="10" t="s">
        <v>9</v>
      </c>
      <c r="B20" s="23" t="s">
        <v>10</v>
      </c>
      <c r="C20" s="14">
        <v>33000</v>
      </c>
      <c r="D20" s="14">
        <v>30000</v>
      </c>
      <c r="E20" s="14">
        <v>33540.5</v>
      </c>
      <c r="F20" s="15">
        <f t="shared" si="0"/>
        <v>111.80166666666666</v>
      </c>
      <c r="G20" s="15">
        <f t="shared" si="1"/>
        <v>101.63787878787878</v>
      </c>
    </row>
    <row r="21" spans="1:7" ht="120.75" customHeight="1">
      <c r="A21" s="10" t="s">
        <v>11</v>
      </c>
      <c r="B21" s="23" t="s">
        <v>91</v>
      </c>
      <c r="C21" s="14">
        <v>1011000</v>
      </c>
      <c r="D21" s="14">
        <v>136000</v>
      </c>
      <c r="E21" s="14">
        <v>233357.41</v>
      </c>
      <c r="F21" s="15">
        <f t="shared" si="0"/>
        <v>171.58633088235294</v>
      </c>
      <c r="G21" s="15">
        <f t="shared" si="1"/>
        <v>23.081840751730958</v>
      </c>
    </row>
    <row r="22" spans="1:7" ht="22.5">
      <c r="A22" s="10" t="s">
        <v>12</v>
      </c>
      <c r="B22" s="23" t="s">
        <v>13</v>
      </c>
      <c r="C22" s="14">
        <f>C24+C25</f>
        <v>3682000</v>
      </c>
      <c r="D22" s="14">
        <f>D24+D25</f>
        <v>1029000</v>
      </c>
      <c r="E22" s="14">
        <f>E24+E25</f>
        <v>2122237.41</v>
      </c>
      <c r="F22" s="15">
        <f t="shared" si="0"/>
        <v>206.24270262390672</v>
      </c>
      <c r="G22" s="15">
        <f t="shared" si="1"/>
        <v>57.63816974470397</v>
      </c>
    </row>
    <row r="23" spans="1:7" ht="15.75">
      <c r="A23" s="10"/>
      <c r="B23" s="23" t="s">
        <v>14</v>
      </c>
      <c r="C23" s="98"/>
      <c r="D23" s="98"/>
      <c r="E23" s="98"/>
      <c r="F23" s="98"/>
      <c r="G23" s="98"/>
    </row>
    <row r="24" spans="1:7" ht="90">
      <c r="A24" s="10" t="s">
        <v>20</v>
      </c>
      <c r="B24" s="23" t="s">
        <v>92</v>
      </c>
      <c r="C24" s="14">
        <v>1061000</v>
      </c>
      <c r="D24" s="14">
        <v>494000</v>
      </c>
      <c r="E24" s="14">
        <v>1621007.47</v>
      </c>
      <c r="F24" s="15">
        <f>E24/D24*100</f>
        <v>328.1391639676113</v>
      </c>
      <c r="G24" s="15">
        <f>E24/C24*100</f>
        <v>152.78109990574927</v>
      </c>
    </row>
    <row r="25" spans="1:7" ht="90">
      <c r="A25" s="10" t="s">
        <v>21</v>
      </c>
      <c r="B25" s="23" t="s">
        <v>92</v>
      </c>
      <c r="C25" s="14">
        <v>2621000</v>
      </c>
      <c r="D25" s="14">
        <v>535000</v>
      </c>
      <c r="E25" s="14">
        <v>501229.94</v>
      </c>
      <c r="F25" s="15">
        <f>E25/D25*100</f>
        <v>93.68783925233645</v>
      </c>
      <c r="G25" s="15">
        <f>E25/C25*100</f>
        <v>19.123614650896602</v>
      </c>
    </row>
    <row r="26" spans="1:7" ht="90" hidden="1">
      <c r="A26" s="10" t="s">
        <v>15</v>
      </c>
      <c r="B26" s="23" t="s">
        <v>93</v>
      </c>
      <c r="C26" s="14">
        <v>0</v>
      </c>
      <c r="D26" s="14">
        <v>0</v>
      </c>
      <c r="E26" s="14">
        <v>0</v>
      </c>
      <c r="F26" s="15">
        <v>0</v>
      </c>
      <c r="G26" s="15">
        <v>0</v>
      </c>
    </row>
    <row r="27" spans="1:7" ht="163.5" customHeight="1">
      <c r="A27" s="10" t="s">
        <v>16</v>
      </c>
      <c r="B27" s="23" t="s">
        <v>94</v>
      </c>
      <c r="C27" s="14">
        <v>21000</v>
      </c>
      <c r="D27" s="14">
        <v>14000</v>
      </c>
      <c r="E27" s="14">
        <v>14237.28</v>
      </c>
      <c r="F27" s="15">
        <f>E27/D27*100</f>
        <v>101.69485714285716</v>
      </c>
      <c r="G27" s="15">
        <f>E27/C27*100</f>
        <v>67.79657142857143</v>
      </c>
    </row>
    <row r="28" spans="1:7" ht="90">
      <c r="A28" s="10" t="s">
        <v>97</v>
      </c>
      <c r="B28" s="23" t="s">
        <v>95</v>
      </c>
      <c r="C28" s="14">
        <v>232000</v>
      </c>
      <c r="D28" s="14">
        <v>58000</v>
      </c>
      <c r="E28" s="14">
        <v>66497.67</v>
      </c>
      <c r="F28" s="15">
        <f>E28/D28*100</f>
        <v>114.6511551724138</v>
      </c>
      <c r="G28" s="15">
        <f>E28/C28*100</f>
        <v>28.66278879310345</v>
      </c>
    </row>
    <row r="29" spans="1:7" ht="225" hidden="1">
      <c r="A29" s="10" t="s">
        <v>96</v>
      </c>
      <c r="B29" s="23" t="s">
        <v>98</v>
      </c>
      <c r="C29" s="14">
        <v>0</v>
      </c>
      <c r="D29" s="14">
        <v>0</v>
      </c>
      <c r="E29" s="14">
        <v>0</v>
      </c>
      <c r="F29" s="15">
        <v>0</v>
      </c>
      <c r="G29" s="15">
        <v>0</v>
      </c>
    </row>
    <row r="30" spans="1:7" ht="105">
      <c r="A30" s="10" t="s">
        <v>132</v>
      </c>
      <c r="B30" s="23" t="s">
        <v>133</v>
      </c>
      <c r="C30" s="14">
        <v>0</v>
      </c>
      <c r="D30" s="14">
        <v>0</v>
      </c>
      <c r="E30" s="14">
        <v>2000</v>
      </c>
      <c r="F30" s="15">
        <v>0</v>
      </c>
      <c r="G30" s="15">
        <v>0</v>
      </c>
    </row>
    <row r="31" spans="1:7" ht="21.75" customHeight="1">
      <c r="A31" s="97" t="s">
        <v>17</v>
      </c>
      <c r="B31" s="97"/>
      <c r="C31" s="14">
        <f>C15+C16+C17+C18+C19+C20+C21+C22+C26+C27+C30+C29+C28</f>
        <v>7250100</v>
      </c>
      <c r="D31" s="14">
        <f>D15+D16+D17+D18+D19+D20+D21+D22+D26+D27+D30+D29+D28</f>
        <v>2777000</v>
      </c>
      <c r="E31" s="14">
        <f>E15+E16+E17+E18+E19+E20+E21+E22+E26+E27+E30+E29+E28</f>
        <v>4524290.180000001</v>
      </c>
      <c r="F31" s="15">
        <f>E31/D31*100</f>
        <v>162.92006409794746</v>
      </c>
      <c r="G31" s="15">
        <f>E31/C31*100</f>
        <v>62.40314174976898</v>
      </c>
    </row>
    <row r="32" spans="1:7" ht="30">
      <c r="A32" s="10" t="s">
        <v>18</v>
      </c>
      <c r="B32" s="11" t="s">
        <v>19</v>
      </c>
      <c r="C32" s="14">
        <f>SUM(C33:C38)</f>
        <v>9830300</v>
      </c>
      <c r="D32" s="14">
        <f>SUM(D33:D38)</f>
        <v>2006000</v>
      </c>
      <c r="E32" s="14">
        <f>SUM(E33:E38)</f>
        <v>9163576.459999999</v>
      </c>
      <c r="F32" s="15">
        <f aca="true" t="shared" si="2" ref="F32:F37">E32/D32*100</f>
        <v>456.8083978065802</v>
      </c>
      <c r="G32" s="15">
        <f aca="true" t="shared" si="3" ref="G32:G37">E32/C32*100</f>
        <v>93.21766843331332</v>
      </c>
    </row>
    <row r="33" spans="1:7" ht="75">
      <c r="A33" s="10" t="s">
        <v>125</v>
      </c>
      <c r="B33" s="11" t="s">
        <v>117</v>
      </c>
      <c r="C33" s="14">
        <v>934500</v>
      </c>
      <c r="D33" s="14">
        <v>700000</v>
      </c>
      <c r="E33" s="14">
        <v>700800</v>
      </c>
      <c r="F33" s="15">
        <f t="shared" si="2"/>
        <v>100.11428571428571</v>
      </c>
      <c r="G33" s="15">
        <f t="shared" si="3"/>
        <v>74.99197431781701</v>
      </c>
    </row>
    <row r="34" spans="1:7" ht="45">
      <c r="A34" s="10" t="s">
        <v>126</v>
      </c>
      <c r="B34" s="11" t="s">
        <v>124</v>
      </c>
      <c r="C34" s="14">
        <v>8690900</v>
      </c>
      <c r="D34" s="14">
        <v>1178200</v>
      </c>
      <c r="E34" s="14">
        <v>8331104.61</v>
      </c>
      <c r="F34" s="15">
        <f>E34/D34*100</f>
        <v>707.1044483109829</v>
      </c>
      <c r="G34" s="15">
        <f>E34/C34*100</f>
        <v>95.86009055448802</v>
      </c>
    </row>
    <row r="35" spans="1:7" ht="90">
      <c r="A35" s="10" t="s">
        <v>128</v>
      </c>
      <c r="B35" s="11" t="s">
        <v>119</v>
      </c>
      <c r="C35" s="14">
        <v>3800</v>
      </c>
      <c r="D35" s="14">
        <v>3800</v>
      </c>
      <c r="E35" s="14">
        <v>3800</v>
      </c>
      <c r="F35" s="15">
        <f>E35/D35*100</f>
        <v>100</v>
      </c>
      <c r="G35" s="15">
        <f>E35/C35*100</f>
        <v>100</v>
      </c>
    </row>
    <row r="36" spans="1:7" ht="105">
      <c r="A36" s="10" t="s">
        <v>127</v>
      </c>
      <c r="B36" s="11" t="s">
        <v>118</v>
      </c>
      <c r="C36" s="14">
        <v>201100</v>
      </c>
      <c r="D36" s="14">
        <v>124000</v>
      </c>
      <c r="E36" s="14">
        <v>127871.85</v>
      </c>
      <c r="F36" s="15">
        <f t="shared" si="2"/>
        <v>103.12245967741936</v>
      </c>
      <c r="G36" s="15">
        <f t="shared" si="3"/>
        <v>63.586200895077084</v>
      </c>
    </row>
    <row r="37" spans="1:7" ht="45" customHeight="1" hidden="1">
      <c r="A37" s="10" t="s">
        <v>122</v>
      </c>
      <c r="B37" s="11" t="s">
        <v>120</v>
      </c>
      <c r="C37" s="14">
        <v>0</v>
      </c>
      <c r="D37" s="14">
        <v>0</v>
      </c>
      <c r="E37" s="14">
        <v>0</v>
      </c>
      <c r="F37" s="15" t="e">
        <f t="shared" si="2"/>
        <v>#DIV/0!</v>
      </c>
      <c r="G37" s="15" t="e">
        <f t="shared" si="3"/>
        <v>#DIV/0!</v>
      </c>
    </row>
    <row r="38" spans="1:7" ht="120" hidden="1">
      <c r="A38" s="10" t="s">
        <v>129</v>
      </c>
      <c r="B38" s="11" t="s">
        <v>121</v>
      </c>
      <c r="C38" s="14">
        <v>0</v>
      </c>
      <c r="D38" s="14">
        <v>0</v>
      </c>
      <c r="E38" s="14">
        <v>0</v>
      </c>
      <c r="F38" s="15">
        <v>0</v>
      </c>
      <c r="G38" s="15">
        <v>0</v>
      </c>
    </row>
    <row r="39" spans="1:7" ht="15.75">
      <c r="A39" s="10"/>
      <c r="B39" s="12" t="s">
        <v>61</v>
      </c>
      <c r="C39" s="14">
        <f>C31+C32</f>
        <v>17080400</v>
      </c>
      <c r="D39" s="14">
        <f>D31+D32</f>
        <v>4783000</v>
      </c>
      <c r="E39" s="14">
        <f>E31+E32</f>
        <v>13687866.64</v>
      </c>
      <c r="F39" s="15">
        <f>E39/D39*100</f>
        <v>286.17743340999374</v>
      </c>
      <c r="G39" s="15">
        <f>E39/C39*100</f>
        <v>80.13785766141308</v>
      </c>
    </row>
    <row r="41" spans="1:7" ht="4.5" customHeight="1">
      <c r="A41" s="94" t="s">
        <v>26</v>
      </c>
      <c r="B41" s="94"/>
      <c r="C41" s="94"/>
      <c r="D41" s="94"/>
      <c r="E41" s="94"/>
      <c r="F41" s="94"/>
      <c r="G41" s="94"/>
    </row>
    <row r="42" spans="1:7" ht="59.25" customHeight="1">
      <c r="A42" s="95" t="s">
        <v>27</v>
      </c>
      <c r="B42" s="95"/>
      <c r="C42" s="95"/>
      <c r="D42" s="95"/>
      <c r="E42" s="95"/>
      <c r="F42" s="95"/>
      <c r="G42" s="95"/>
    </row>
    <row r="43" ht="11.25" customHeight="1">
      <c r="A43" s="1"/>
    </row>
    <row r="44" ht="12" customHeight="1">
      <c r="A44" s="1"/>
    </row>
    <row r="45" spans="1:6" ht="36" customHeight="1">
      <c r="A45" s="95" t="s">
        <v>28</v>
      </c>
      <c r="B45" s="95"/>
      <c r="F45" s="2" t="s">
        <v>29</v>
      </c>
    </row>
  </sheetData>
  <sheetProtection/>
  <mergeCells count="20">
    <mergeCell ref="A45:B45"/>
    <mergeCell ref="E4:G4"/>
    <mergeCell ref="E5:G5"/>
    <mergeCell ref="E7:G7"/>
    <mergeCell ref="C16:C19"/>
    <mergeCell ref="D16:D19"/>
    <mergeCell ref="E16:E19"/>
    <mergeCell ref="F16:F19"/>
    <mergeCell ref="G16:G19"/>
    <mergeCell ref="E6:G6"/>
    <mergeCell ref="E3:G3"/>
    <mergeCell ref="E1:G1"/>
    <mergeCell ref="A42:G42"/>
    <mergeCell ref="A41:G41"/>
    <mergeCell ref="B16:B19"/>
    <mergeCell ref="A31:B31"/>
    <mergeCell ref="C23:G23"/>
    <mergeCell ref="A10:G10"/>
    <mergeCell ref="A11:G11"/>
    <mergeCell ref="A12:G12"/>
  </mergeCells>
  <printOptions/>
  <pageMargins left="0.48" right="0.14" top="0.63" bottom="0.7" header="0.17" footer="0.17"/>
  <pageSetup fitToHeight="3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6.421875" style="0" customWidth="1"/>
    <col min="2" max="2" width="25.00390625" style="0" customWidth="1"/>
    <col min="3" max="3" width="13.140625" style="0" customWidth="1"/>
    <col min="4" max="4" width="14.7109375" style="0" customWidth="1"/>
    <col min="5" max="5" width="13.57421875" style="0" customWidth="1"/>
    <col min="6" max="6" width="14.8515625" style="0" customWidth="1"/>
    <col min="7" max="7" width="13.00390625" style="0" customWidth="1"/>
    <col min="8" max="8" width="21.8515625" style="0" customWidth="1"/>
  </cols>
  <sheetData>
    <row r="1" spans="4:7" ht="18.75">
      <c r="D1" s="94" t="s">
        <v>88</v>
      </c>
      <c r="E1" s="94"/>
      <c r="F1" s="94"/>
      <c r="G1" s="94"/>
    </row>
    <row r="2" spans="4:7" ht="12.75" customHeight="1">
      <c r="D2" s="6"/>
      <c r="E2" s="6"/>
      <c r="F2" s="5"/>
      <c r="G2" s="6"/>
    </row>
    <row r="3" spans="4:7" ht="18.75">
      <c r="D3" s="94" t="s">
        <v>87</v>
      </c>
      <c r="E3" s="94"/>
      <c r="F3" s="94"/>
      <c r="G3" s="94"/>
    </row>
    <row r="4" spans="4:7" ht="18.75">
      <c r="D4" s="94" t="s">
        <v>86</v>
      </c>
      <c r="E4" s="94"/>
      <c r="F4" s="94"/>
      <c r="G4" s="94"/>
    </row>
    <row r="5" spans="4:7" ht="18.75">
      <c r="D5" s="94" t="s">
        <v>85</v>
      </c>
      <c r="E5" s="94"/>
      <c r="F5" s="94"/>
      <c r="G5" s="94"/>
    </row>
    <row r="6" spans="4:7" ht="18.75">
      <c r="D6" s="94" t="s">
        <v>327</v>
      </c>
      <c r="E6" s="94"/>
      <c r="F6" s="94"/>
      <c r="G6" s="94"/>
    </row>
    <row r="7" ht="18.75">
      <c r="F7" s="1"/>
    </row>
    <row r="8" ht="18.75">
      <c r="F8" s="1"/>
    </row>
    <row r="9" spans="1:7" ht="18.75">
      <c r="A9" s="99" t="s">
        <v>57</v>
      </c>
      <c r="B9" s="99"/>
      <c r="C9" s="99"/>
      <c r="D9" s="99"/>
      <c r="E9" s="99"/>
      <c r="F9" s="99"/>
      <c r="G9" s="99"/>
    </row>
    <row r="10" spans="1:7" ht="18.75">
      <c r="A10" s="99" t="s">
        <v>311</v>
      </c>
      <c r="B10" s="99"/>
      <c r="C10" s="99"/>
      <c r="D10" s="99"/>
      <c r="E10" s="99"/>
      <c r="F10" s="99"/>
      <c r="G10" s="99"/>
    </row>
    <row r="11" spans="1:7" ht="18.75">
      <c r="A11" s="99" t="s">
        <v>312</v>
      </c>
      <c r="B11" s="99"/>
      <c r="C11" s="99"/>
      <c r="D11" s="99"/>
      <c r="E11" s="99"/>
      <c r="F11" s="99"/>
      <c r="G11" s="99"/>
    </row>
    <row r="12" ht="18.75" customHeight="1"/>
    <row r="13" spans="1:7" ht="82.5" customHeight="1">
      <c r="A13" s="8"/>
      <c r="B13" s="9" t="s">
        <v>30</v>
      </c>
      <c r="C13" s="7" t="s">
        <v>130</v>
      </c>
      <c r="D13" s="7" t="s">
        <v>308</v>
      </c>
      <c r="E13" s="7" t="s">
        <v>309</v>
      </c>
      <c r="F13" s="7" t="s">
        <v>310</v>
      </c>
      <c r="G13" s="7" t="s">
        <v>136</v>
      </c>
    </row>
    <row r="14" spans="1:7" ht="31.5">
      <c r="A14" s="13">
        <v>100</v>
      </c>
      <c r="B14" s="9" t="s">
        <v>31</v>
      </c>
      <c r="C14" s="14">
        <f>SUM(C15:C19)</f>
        <v>4089485.85</v>
      </c>
      <c r="D14" s="26">
        <f>SUM(D15:D19)</f>
        <v>770385.85</v>
      </c>
      <c r="E14" s="14">
        <f>SUM(E15:E19)</f>
        <v>2626931.5500000003</v>
      </c>
      <c r="F14" s="15">
        <f>E14/D14*100</f>
        <v>340.9890706066318</v>
      </c>
      <c r="G14" s="15">
        <f>E14/C14*100</f>
        <v>64.2362303319866</v>
      </c>
    </row>
    <row r="15" spans="1:7" ht="78.75">
      <c r="A15" s="16">
        <v>102</v>
      </c>
      <c r="B15" s="17" t="s">
        <v>32</v>
      </c>
      <c r="C15" s="14">
        <v>560900</v>
      </c>
      <c r="D15" s="26">
        <v>360000</v>
      </c>
      <c r="E15" s="14">
        <v>373384.18</v>
      </c>
      <c r="F15" s="15">
        <f aca="true" t="shared" si="0" ref="F15:F42">E15/D15*100</f>
        <v>103.71782777777779</v>
      </c>
      <c r="G15" s="15">
        <f aca="true" t="shared" si="1" ref="G15:G42">E15/C15*100</f>
        <v>66.56876091995008</v>
      </c>
    </row>
    <row r="16" spans="1:7" ht="96.75" customHeight="1">
      <c r="A16" s="16">
        <v>104</v>
      </c>
      <c r="B16" s="17" t="s">
        <v>33</v>
      </c>
      <c r="C16" s="14">
        <v>3457785.85</v>
      </c>
      <c r="D16" s="26">
        <v>359585.85</v>
      </c>
      <c r="E16" s="14">
        <v>2214057.37</v>
      </c>
      <c r="F16" s="15">
        <f t="shared" si="0"/>
        <v>615.7242755798095</v>
      </c>
      <c r="G16" s="15">
        <f t="shared" si="1"/>
        <v>64.03107265882298</v>
      </c>
    </row>
    <row r="17" spans="1:7" ht="110.25">
      <c r="A17" s="16">
        <v>106</v>
      </c>
      <c r="B17" s="17" t="s">
        <v>34</v>
      </c>
      <c r="C17" s="14">
        <v>45000</v>
      </c>
      <c r="D17" s="26">
        <v>30000</v>
      </c>
      <c r="E17" s="14">
        <v>18750</v>
      </c>
      <c r="F17" s="15">
        <f t="shared" si="0"/>
        <v>62.5</v>
      </c>
      <c r="G17" s="15">
        <f t="shared" si="1"/>
        <v>41.66666666666667</v>
      </c>
    </row>
    <row r="18" spans="1:7" ht="15.75">
      <c r="A18" s="16">
        <v>111</v>
      </c>
      <c r="B18" s="17" t="s">
        <v>35</v>
      </c>
      <c r="C18" s="14">
        <v>5000</v>
      </c>
      <c r="D18" s="26">
        <v>0</v>
      </c>
      <c r="E18" s="14">
        <v>0</v>
      </c>
      <c r="F18" s="15">
        <v>0</v>
      </c>
      <c r="G18" s="15">
        <f t="shared" si="1"/>
        <v>0</v>
      </c>
    </row>
    <row r="19" spans="1:7" ht="47.25">
      <c r="A19" s="16">
        <v>113</v>
      </c>
      <c r="B19" s="17" t="s">
        <v>58</v>
      </c>
      <c r="C19" s="14">
        <v>20800</v>
      </c>
      <c r="D19" s="26">
        <v>20800</v>
      </c>
      <c r="E19" s="14">
        <v>20740</v>
      </c>
      <c r="F19" s="15">
        <f t="shared" si="0"/>
        <v>99.71153846153847</v>
      </c>
      <c r="G19" s="15">
        <f t="shared" si="1"/>
        <v>99.71153846153847</v>
      </c>
    </row>
    <row r="20" spans="1:7" ht="31.5">
      <c r="A20" s="13">
        <v>200</v>
      </c>
      <c r="B20" s="18" t="s">
        <v>37</v>
      </c>
      <c r="C20" s="14">
        <f>C21</f>
        <v>201100</v>
      </c>
      <c r="D20" s="26">
        <f>D21</f>
        <v>124000</v>
      </c>
      <c r="E20" s="14">
        <f>E21</f>
        <v>127871.85</v>
      </c>
      <c r="F20" s="15">
        <f t="shared" si="0"/>
        <v>103.12245967741936</v>
      </c>
      <c r="G20" s="15">
        <f t="shared" si="1"/>
        <v>63.586200895077084</v>
      </c>
    </row>
    <row r="21" spans="1:7" ht="33.75" customHeight="1">
      <c r="A21" s="16">
        <v>203</v>
      </c>
      <c r="B21" s="17" t="s">
        <v>38</v>
      </c>
      <c r="C21" s="14">
        <v>201100</v>
      </c>
      <c r="D21" s="26">
        <v>124000</v>
      </c>
      <c r="E21" s="14">
        <v>127871.85</v>
      </c>
      <c r="F21" s="15">
        <f t="shared" si="0"/>
        <v>103.12245967741936</v>
      </c>
      <c r="G21" s="15">
        <f t="shared" si="1"/>
        <v>63.586200895077084</v>
      </c>
    </row>
    <row r="22" spans="1:7" ht="63">
      <c r="A22" s="13">
        <v>300</v>
      </c>
      <c r="B22" s="18" t="s">
        <v>39</v>
      </c>
      <c r="C22" s="14">
        <f>C23+C24</f>
        <v>2000</v>
      </c>
      <c r="D22" s="26">
        <f>D23+D24</f>
        <v>0</v>
      </c>
      <c r="E22" s="14">
        <f>E23+E24</f>
        <v>2000</v>
      </c>
      <c r="F22" s="15">
        <v>0</v>
      </c>
      <c r="G22" s="15">
        <f t="shared" si="1"/>
        <v>100</v>
      </c>
    </row>
    <row r="23" spans="1:7" ht="94.5" hidden="1">
      <c r="A23" s="16">
        <v>309</v>
      </c>
      <c r="B23" s="17" t="s">
        <v>40</v>
      </c>
      <c r="C23" s="14">
        <v>0</v>
      </c>
      <c r="D23" s="26">
        <v>0</v>
      </c>
      <c r="E23" s="14">
        <v>0</v>
      </c>
      <c r="F23" s="15" t="e">
        <f t="shared" si="0"/>
        <v>#DIV/0!</v>
      </c>
      <c r="G23" s="15" t="e">
        <f t="shared" si="1"/>
        <v>#DIV/0!</v>
      </c>
    </row>
    <row r="24" spans="1:7" ht="78.75">
      <c r="A24" s="16">
        <v>314</v>
      </c>
      <c r="B24" s="17" t="s">
        <v>41</v>
      </c>
      <c r="C24" s="14">
        <v>2000</v>
      </c>
      <c r="D24" s="26">
        <v>0</v>
      </c>
      <c r="E24" s="14">
        <v>2000</v>
      </c>
      <c r="F24" s="15">
        <v>0</v>
      </c>
      <c r="G24" s="15">
        <f t="shared" si="1"/>
        <v>100</v>
      </c>
    </row>
    <row r="25" spans="1:7" ht="31.5">
      <c r="A25" s="13">
        <v>400</v>
      </c>
      <c r="B25" s="18" t="s">
        <v>42</v>
      </c>
      <c r="C25" s="14">
        <f>C26+C27</f>
        <v>8278376.27</v>
      </c>
      <c r="D25" s="26">
        <f>D26+D27</f>
        <v>818976.27</v>
      </c>
      <c r="E25" s="14">
        <f>E26+E27</f>
        <v>7932881.52</v>
      </c>
      <c r="F25" s="15">
        <f t="shared" si="0"/>
        <v>968.6338677432009</v>
      </c>
      <c r="G25" s="15">
        <f t="shared" si="1"/>
        <v>95.82653966512686</v>
      </c>
    </row>
    <row r="26" spans="1:7" ht="31.5">
      <c r="A26" s="16">
        <v>409</v>
      </c>
      <c r="B26" s="17" t="s">
        <v>43</v>
      </c>
      <c r="C26" s="26">
        <v>8278376.27</v>
      </c>
      <c r="D26" s="26">
        <v>818976.27</v>
      </c>
      <c r="E26" s="14">
        <v>7932881.52</v>
      </c>
      <c r="F26" s="15">
        <f t="shared" si="0"/>
        <v>968.6338677432009</v>
      </c>
      <c r="G26" s="15">
        <f t="shared" si="1"/>
        <v>95.82653966512686</v>
      </c>
    </row>
    <row r="27" spans="1:7" ht="47.25" hidden="1">
      <c r="A27" s="16">
        <v>412</v>
      </c>
      <c r="B27" s="17" t="s">
        <v>44</v>
      </c>
      <c r="C27" s="14">
        <v>0</v>
      </c>
      <c r="D27" s="26">
        <v>0</v>
      </c>
      <c r="E27" s="14">
        <v>0</v>
      </c>
      <c r="F27" s="15" t="e">
        <f t="shared" si="0"/>
        <v>#DIV/0!</v>
      </c>
      <c r="G27" s="15" t="e">
        <f t="shared" si="1"/>
        <v>#DIV/0!</v>
      </c>
    </row>
    <row r="28" spans="1:7" ht="47.25">
      <c r="A28" s="13">
        <v>500</v>
      </c>
      <c r="B28" s="18" t="s">
        <v>45</v>
      </c>
      <c r="C28" s="14">
        <f>C29+C30</f>
        <v>580600</v>
      </c>
      <c r="D28" s="26">
        <f>D29+D30</f>
        <v>343000</v>
      </c>
      <c r="E28" s="14">
        <f>E29+E30</f>
        <v>487776.44</v>
      </c>
      <c r="F28" s="15">
        <f t="shared" si="0"/>
        <v>142.2088746355685</v>
      </c>
      <c r="G28" s="15">
        <f t="shared" si="1"/>
        <v>84.01247674819152</v>
      </c>
    </row>
    <row r="29" spans="1:7" ht="31.5">
      <c r="A29" s="16">
        <v>502</v>
      </c>
      <c r="B29" s="17" t="s">
        <v>46</v>
      </c>
      <c r="C29" s="14">
        <v>20000</v>
      </c>
      <c r="D29" s="26">
        <v>0</v>
      </c>
      <c r="E29" s="14">
        <v>0</v>
      </c>
      <c r="F29" s="15">
        <v>0</v>
      </c>
      <c r="G29" s="15">
        <f t="shared" si="1"/>
        <v>0</v>
      </c>
    </row>
    <row r="30" spans="1:7" ht="15.75">
      <c r="A30" s="16">
        <v>503</v>
      </c>
      <c r="B30" s="17" t="s">
        <v>47</v>
      </c>
      <c r="C30" s="26">
        <v>560600</v>
      </c>
      <c r="D30" s="26">
        <v>343000</v>
      </c>
      <c r="E30" s="14">
        <v>487776.44</v>
      </c>
      <c r="F30" s="15">
        <f t="shared" si="0"/>
        <v>142.2088746355685</v>
      </c>
      <c r="G30" s="15">
        <f t="shared" si="1"/>
        <v>87.00971102390295</v>
      </c>
    </row>
    <row r="31" spans="1:7" ht="15.75" hidden="1">
      <c r="A31" s="13">
        <v>700</v>
      </c>
      <c r="B31" s="18" t="s">
        <v>48</v>
      </c>
      <c r="C31" s="14">
        <f>C32</f>
        <v>0</v>
      </c>
      <c r="D31" s="26">
        <f>D32</f>
        <v>0</v>
      </c>
      <c r="E31" s="14">
        <f>E32</f>
        <v>0</v>
      </c>
      <c r="F31" s="15" t="e">
        <f t="shared" si="0"/>
        <v>#DIV/0!</v>
      </c>
      <c r="G31" s="15" t="e">
        <f t="shared" si="1"/>
        <v>#DIV/0!</v>
      </c>
    </row>
    <row r="32" spans="1:7" ht="31.5" hidden="1">
      <c r="A32" s="16">
        <v>707</v>
      </c>
      <c r="B32" s="17" t="s">
        <v>49</v>
      </c>
      <c r="C32" s="14">
        <v>0</v>
      </c>
      <c r="D32" s="26">
        <v>0</v>
      </c>
      <c r="E32" s="14">
        <v>0</v>
      </c>
      <c r="F32" s="15" t="e">
        <f t="shared" si="0"/>
        <v>#DIV/0!</v>
      </c>
      <c r="G32" s="15" t="e">
        <f t="shared" si="1"/>
        <v>#DIV/0!</v>
      </c>
    </row>
    <row r="33" spans="1:7" ht="31.5">
      <c r="A33" s="13">
        <v>800</v>
      </c>
      <c r="B33" s="18" t="s">
        <v>50</v>
      </c>
      <c r="C33" s="14">
        <f>C34+C35</f>
        <v>3955700</v>
      </c>
      <c r="D33" s="26">
        <f>D34</f>
        <v>2783200</v>
      </c>
      <c r="E33" s="14">
        <f>E34</f>
        <v>2467342.5</v>
      </c>
      <c r="F33" s="15">
        <f t="shared" si="0"/>
        <v>88.65128269617706</v>
      </c>
      <c r="G33" s="15">
        <f t="shared" si="1"/>
        <v>62.37435852061582</v>
      </c>
    </row>
    <row r="34" spans="1:7" ht="15.75">
      <c r="A34" s="16">
        <v>801</v>
      </c>
      <c r="B34" s="17" t="s">
        <v>51</v>
      </c>
      <c r="C34" s="14">
        <v>3955700</v>
      </c>
      <c r="D34" s="26">
        <v>2783200</v>
      </c>
      <c r="E34" s="14">
        <v>2467342.5</v>
      </c>
      <c r="F34" s="15">
        <f t="shared" si="0"/>
        <v>88.65128269617706</v>
      </c>
      <c r="G34" s="15">
        <f t="shared" si="1"/>
        <v>62.37435852061582</v>
      </c>
    </row>
    <row r="35" spans="1:7" ht="47.25" hidden="1">
      <c r="A35" s="16">
        <v>804</v>
      </c>
      <c r="B35" s="17" t="s">
        <v>99</v>
      </c>
      <c r="C35" s="14">
        <v>0</v>
      </c>
      <c r="D35" s="26">
        <v>0</v>
      </c>
      <c r="E35" s="14">
        <v>0</v>
      </c>
      <c r="F35" s="15" t="e">
        <f t="shared" si="0"/>
        <v>#DIV/0!</v>
      </c>
      <c r="G35" s="15" t="e">
        <f t="shared" si="1"/>
        <v>#DIV/0!</v>
      </c>
    </row>
    <row r="36" spans="1:7" ht="15.75">
      <c r="A36" s="13">
        <v>1000</v>
      </c>
      <c r="B36" s="18" t="s">
        <v>52</v>
      </c>
      <c r="C36" s="14">
        <f>C37</f>
        <v>79700</v>
      </c>
      <c r="D36" s="26">
        <f>D37</f>
        <v>53000</v>
      </c>
      <c r="E36" s="14">
        <f>E37</f>
        <v>53072</v>
      </c>
      <c r="F36" s="15">
        <f t="shared" si="0"/>
        <v>100.13584905660377</v>
      </c>
      <c r="G36" s="15">
        <f t="shared" si="1"/>
        <v>66.58971141781682</v>
      </c>
    </row>
    <row r="37" spans="1:7" ht="31.5">
      <c r="A37" s="16">
        <v>1001</v>
      </c>
      <c r="B37" s="17" t="s">
        <v>53</v>
      </c>
      <c r="C37" s="14">
        <v>79700</v>
      </c>
      <c r="D37" s="26">
        <v>53000</v>
      </c>
      <c r="E37" s="14">
        <v>53072</v>
      </c>
      <c r="F37" s="15">
        <f t="shared" si="0"/>
        <v>100.13584905660377</v>
      </c>
      <c r="G37" s="15">
        <f t="shared" si="1"/>
        <v>66.58971141781682</v>
      </c>
    </row>
    <row r="38" spans="1:7" ht="31.5">
      <c r="A38" s="13">
        <v>1100</v>
      </c>
      <c r="B38" s="18" t="s">
        <v>54</v>
      </c>
      <c r="C38" s="14">
        <f>C39</f>
        <v>3000</v>
      </c>
      <c r="D38" s="26">
        <f>D39</f>
        <v>0</v>
      </c>
      <c r="E38" s="14">
        <f>E39</f>
        <v>0</v>
      </c>
      <c r="F38" s="15">
        <v>0</v>
      </c>
      <c r="G38" s="15">
        <f t="shared" si="1"/>
        <v>0</v>
      </c>
    </row>
    <row r="39" spans="1:7" ht="15.75">
      <c r="A39" s="16">
        <v>1102</v>
      </c>
      <c r="B39" s="17" t="s">
        <v>55</v>
      </c>
      <c r="C39" s="14">
        <v>3000</v>
      </c>
      <c r="D39" s="26">
        <v>0</v>
      </c>
      <c r="E39" s="14">
        <v>0</v>
      </c>
      <c r="F39" s="15">
        <v>0</v>
      </c>
      <c r="G39" s="15">
        <f t="shared" si="1"/>
        <v>0</v>
      </c>
    </row>
    <row r="40" spans="1:7" ht="47.25">
      <c r="A40" s="13">
        <v>1301</v>
      </c>
      <c r="B40" s="19" t="s">
        <v>59</v>
      </c>
      <c r="C40" s="14">
        <f>C41</f>
        <v>1000</v>
      </c>
      <c r="D40" s="26">
        <f>D41</f>
        <v>1000</v>
      </c>
      <c r="E40" s="14">
        <f>E41</f>
        <v>419.58</v>
      </c>
      <c r="F40" s="15">
        <f t="shared" si="0"/>
        <v>41.958</v>
      </c>
      <c r="G40" s="15">
        <f t="shared" si="1"/>
        <v>41.958</v>
      </c>
    </row>
    <row r="41" spans="1:7" ht="63">
      <c r="A41" s="16">
        <v>1301</v>
      </c>
      <c r="B41" s="20" t="s">
        <v>60</v>
      </c>
      <c r="C41" s="14">
        <v>1000</v>
      </c>
      <c r="D41" s="26">
        <v>1000</v>
      </c>
      <c r="E41" s="14">
        <v>419.58</v>
      </c>
      <c r="F41" s="15">
        <f t="shared" si="0"/>
        <v>41.958</v>
      </c>
      <c r="G41" s="15">
        <f t="shared" si="1"/>
        <v>41.958</v>
      </c>
    </row>
    <row r="42" spans="1:7" ht="15.75">
      <c r="A42" s="13"/>
      <c r="B42" s="18" t="s">
        <v>56</v>
      </c>
      <c r="C42" s="14">
        <f>C40+C38+C36+C33+C31+C28+C25+C22+C20+C14</f>
        <v>17190962.12</v>
      </c>
      <c r="D42" s="26">
        <f>D40+D38+D36+D33+D31+D28+D25+D22+D20+D14</f>
        <v>4893562.12</v>
      </c>
      <c r="E42" s="14">
        <f>E40+E38+E36+E33+E31+E28+E25+E22+E20+E14</f>
        <v>13698295.44</v>
      </c>
      <c r="F42" s="15">
        <f t="shared" si="0"/>
        <v>279.9248298905828</v>
      </c>
      <c r="G42" s="15">
        <f t="shared" si="1"/>
        <v>79.68312270354765</v>
      </c>
    </row>
    <row r="43" ht="18.75">
      <c r="A43" s="1"/>
    </row>
    <row r="44" ht="15">
      <c r="D44" s="27"/>
    </row>
    <row r="46" spans="1:6" ht="40.5" customHeight="1">
      <c r="A46" s="95" t="s">
        <v>28</v>
      </c>
      <c r="B46" s="95"/>
      <c r="F46" s="2" t="s">
        <v>29</v>
      </c>
    </row>
  </sheetData>
  <sheetProtection/>
  <mergeCells count="9">
    <mergeCell ref="A9:G9"/>
    <mergeCell ref="A10:G10"/>
    <mergeCell ref="A46:B46"/>
    <mergeCell ref="D5:G5"/>
    <mergeCell ref="A11:G11"/>
    <mergeCell ref="D4:G4"/>
    <mergeCell ref="D3:G3"/>
    <mergeCell ref="D6:G6"/>
    <mergeCell ref="D1:G1"/>
  </mergeCells>
  <printOptions/>
  <pageMargins left="0.42" right="0.18" top="0.54" bottom="0.35" header="0.3" footer="0.3"/>
  <pageSetup fitToHeight="2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3" sqref="A3:E3"/>
    </sheetView>
  </sheetViews>
  <sheetFormatPr defaultColWidth="9.140625" defaultRowHeight="15"/>
  <cols>
    <col min="1" max="1" width="14.00390625" style="58" customWidth="1"/>
    <col min="2" max="2" width="56.7109375" style="58" customWidth="1"/>
    <col min="3" max="3" width="14.7109375" style="58" customWidth="1"/>
    <col min="4" max="4" width="11.7109375" style="58" customWidth="1"/>
    <col min="5" max="5" width="12.28125" style="58" customWidth="1"/>
  </cols>
  <sheetData>
    <row r="1" spans="3:5" ht="17.25" customHeight="1">
      <c r="C1" s="115" t="s">
        <v>316</v>
      </c>
      <c r="D1" s="115"/>
      <c r="E1" s="115"/>
    </row>
    <row r="2" spans="3:5" ht="84" customHeight="1">
      <c r="C2" s="116" t="s">
        <v>326</v>
      </c>
      <c r="D2" s="116"/>
      <c r="E2" s="116"/>
    </row>
    <row r="3" spans="1:5" ht="87" customHeight="1">
      <c r="A3" s="60" t="s">
        <v>314</v>
      </c>
      <c r="B3" s="60"/>
      <c r="C3" s="60"/>
      <c r="D3" s="60"/>
      <c r="E3" s="60"/>
    </row>
    <row r="4" spans="1:5" ht="15.75">
      <c r="A4" s="81"/>
      <c r="B4" s="83"/>
      <c r="C4" s="83"/>
      <c r="D4" s="83"/>
      <c r="E4" s="83"/>
    </row>
    <row r="5" spans="1:5" ht="15.75">
      <c r="A5" s="84"/>
      <c r="B5" s="84"/>
      <c r="C5" s="84"/>
      <c r="D5" s="110" t="s">
        <v>302</v>
      </c>
      <c r="E5" s="110"/>
    </row>
    <row r="6" spans="1:5" ht="75">
      <c r="A6" s="85" t="s">
        <v>293</v>
      </c>
      <c r="B6" s="85" t="s">
        <v>303</v>
      </c>
      <c r="C6" s="64" t="s">
        <v>130</v>
      </c>
      <c r="D6" s="64" t="s">
        <v>309</v>
      </c>
      <c r="E6" s="22" t="s">
        <v>131</v>
      </c>
    </row>
    <row r="7" spans="1:5" ht="63" customHeight="1">
      <c r="A7" s="86" t="s">
        <v>294</v>
      </c>
      <c r="B7" s="93" t="s">
        <v>140</v>
      </c>
      <c r="C7" s="88">
        <v>20.8</v>
      </c>
      <c r="D7" s="88">
        <v>20.7</v>
      </c>
      <c r="E7" s="89">
        <f aca="true" t="shared" si="0" ref="E7:E14">D7/C7*100</f>
        <v>99.51923076923076</v>
      </c>
    </row>
    <row r="8" spans="1:5" ht="47.25">
      <c r="A8" s="86" t="s">
        <v>295</v>
      </c>
      <c r="B8" s="87" t="s">
        <v>147</v>
      </c>
      <c r="C8" s="88">
        <v>2</v>
      </c>
      <c r="D8" s="88">
        <v>2</v>
      </c>
      <c r="E8" s="89">
        <f t="shared" si="0"/>
        <v>100</v>
      </c>
    </row>
    <row r="9" spans="1:5" ht="47.25">
      <c r="A9" s="86" t="s">
        <v>296</v>
      </c>
      <c r="B9" s="87" t="s">
        <v>154</v>
      </c>
      <c r="C9" s="88">
        <v>8278.4</v>
      </c>
      <c r="D9" s="88">
        <v>7932.9</v>
      </c>
      <c r="E9" s="89">
        <f t="shared" si="0"/>
        <v>95.82648821028218</v>
      </c>
    </row>
    <row r="10" spans="1:5" ht="31.5">
      <c r="A10" s="90" t="s">
        <v>297</v>
      </c>
      <c r="B10" s="87" t="s">
        <v>167</v>
      </c>
      <c r="C10" s="88">
        <v>20</v>
      </c>
      <c r="D10" s="88">
        <v>0</v>
      </c>
      <c r="E10" s="89">
        <f t="shared" si="0"/>
        <v>0</v>
      </c>
    </row>
    <row r="11" spans="1:5" ht="31.5">
      <c r="A11" s="86" t="s">
        <v>298</v>
      </c>
      <c r="B11" s="87" t="s">
        <v>174</v>
      </c>
      <c r="C11" s="88">
        <v>560.6</v>
      </c>
      <c r="D11" s="88">
        <v>487.8</v>
      </c>
      <c r="E11" s="89">
        <f t="shared" si="0"/>
        <v>87.0139136639315</v>
      </c>
    </row>
    <row r="12" spans="1:5" ht="31.5">
      <c r="A12" s="86" t="s">
        <v>299</v>
      </c>
      <c r="B12" s="87" t="s">
        <v>186</v>
      </c>
      <c r="C12" s="88">
        <v>3955.7</v>
      </c>
      <c r="D12" s="88">
        <v>2467.3</v>
      </c>
      <c r="E12" s="89">
        <f t="shared" si="0"/>
        <v>62.37328412164725</v>
      </c>
    </row>
    <row r="13" spans="1:5" ht="47.25">
      <c r="A13" s="86" t="s">
        <v>300</v>
      </c>
      <c r="B13" s="87" t="s">
        <v>212</v>
      </c>
      <c r="C13" s="88">
        <v>79.7</v>
      </c>
      <c r="D13" s="88">
        <v>53.1</v>
      </c>
      <c r="E13" s="89">
        <f t="shared" si="0"/>
        <v>66.62484316185696</v>
      </c>
    </row>
    <row r="14" spans="1:5" ht="47.25">
      <c r="A14" s="86" t="s">
        <v>304</v>
      </c>
      <c r="B14" s="87" t="s">
        <v>220</v>
      </c>
      <c r="C14" s="88">
        <v>3</v>
      </c>
      <c r="D14" s="88">
        <v>0</v>
      </c>
      <c r="E14" s="89">
        <f t="shared" si="0"/>
        <v>0</v>
      </c>
    </row>
    <row r="15" spans="1:5" ht="15.75">
      <c r="A15" s="111" t="s">
        <v>301</v>
      </c>
      <c r="B15" s="112"/>
      <c r="C15" s="91">
        <f>SUM(C7:C14)</f>
        <v>12920.2</v>
      </c>
      <c r="D15" s="91">
        <f>SUM(D7:D14)</f>
        <v>10963.800000000001</v>
      </c>
      <c r="E15" s="92">
        <f>D15/C15*100</f>
        <v>84.85781953839724</v>
      </c>
    </row>
    <row r="18" spans="1:5" ht="36" customHeight="1">
      <c r="A18" s="95" t="s">
        <v>315</v>
      </c>
      <c r="B18" s="95"/>
      <c r="D18" s="114" t="s">
        <v>29</v>
      </c>
      <c r="E18" s="114"/>
    </row>
    <row r="19" spans="1:2" ht="15">
      <c r="A19" s="113"/>
      <c r="B19" s="113"/>
    </row>
  </sheetData>
  <mergeCells count="7">
    <mergeCell ref="C1:E1"/>
    <mergeCell ref="C2:E2"/>
    <mergeCell ref="A3:E3"/>
    <mergeCell ref="D5:E5"/>
    <mergeCell ref="A15:B15"/>
    <mergeCell ref="A18:B18"/>
    <mergeCell ref="D18:E18"/>
  </mergeCells>
  <printOptions/>
  <pageMargins left="0.75" right="0.17" top="0.62" bottom="1" header="0.5" footer="0.5"/>
  <pageSetup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6"/>
  <sheetViews>
    <sheetView view="pageBreakPreview" zoomScale="60" workbookViewId="0" topLeftCell="A1">
      <selection activeCell="B5" sqref="B5"/>
    </sheetView>
  </sheetViews>
  <sheetFormatPr defaultColWidth="9.140625" defaultRowHeight="15"/>
  <cols>
    <col min="1" max="1" width="5.00390625" style="0" customWidth="1"/>
    <col min="2" max="2" width="48.140625" style="0" customWidth="1"/>
    <col min="3" max="3" width="6.28125" style="0" customWidth="1"/>
    <col min="4" max="4" width="6.7109375" style="0" customWidth="1"/>
    <col min="5" max="5" width="6.28125" style="0" customWidth="1"/>
    <col min="6" max="6" width="13.140625" style="0" customWidth="1"/>
    <col min="8" max="8" width="11.8515625" style="0" customWidth="1"/>
    <col min="9" max="9" width="12.28125" style="0" customWidth="1"/>
    <col min="10" max="10" width="12.140625" style="0" customWidth="1"/>
  </cols>
  <sheetData>
    <row r="1" spans="6:10" ht="18.75">
      <c r="F1" s="4"/>
      <c r="G1" s="94" t="s">
        <v>89</v>
      </c>
      <c r="H1" s="94"/>
      <c r="I1" s="94"/>
      <c r="J1" s="94"/>
    </row>
    <row r="2" spans="6:10" ht="100.5" customHeight="1">
      <c r="F2" s="119"/>
      <c r="G2" s="95" t="s">
        <v>324</v>
      </c>
      <c r="H2" s="95"/>
      <c r="I2" s="95"/>
      <c r="J2" s="95"/>
    </row>
    <row r="3" spans="1:10" ht="60.75" customHeight="1">
      <c r="A3" s="108" t="s">
        <v>328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8:10" ht="30" customHeight="1">
      <c r="H4" s="61"/>
      <c r="I4" s="59" t="s">
        <v>279</v>
      </c>
      <c r="J4" s="59"/>
    </row>
    <row r="5" spans="1:10" ht="75">
      <c r="A5" s="62" t="s">
        <v>137</v>
      </c>
      <c r="B5" s="63" t="s">
        <v>280</v>
      </c>
      <c r="C5" s="62" t="s">
        <v>281</v>
      </c>
      <c r="D5" s="63" t="s">
        <v>260</v>
      </c>
      <c r="E5" s="63" t="s">
        <v>261</v>
      </c>
      <c r="F5" s="63" t="s">
        <v>138</v>
      </c>
      <c r="G5" s="63" t="s">
        <v>139</v>
      </c>
      <c r="H5" s="64" t="s">
        <v>130</v>
      </c>
      <c r="I5" s="64" t="s">
        <v>309</v>
      </c>
      <c r="J5" s="22" t="s">
        <v>131</v>
      </c>
    </row>
    <row r="6" spans="1:10" ht="15">
      <c r="A6" s="65">
        <v>1</v>
      </c>
      <c r="B6" s="65">
        <v>2</v>
      </c>
      <c r="C6" s="66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74">
        <v>9</v>
      </c>
      <c r="J6" s="74">
        <v>10</v>
      </c>
    </row>
    <row r="7" spans="1:10" ht="29.25">
      <c r="A7" s="67"/>
      <c r="B7" s="68" t="s">
        <v>262</v>
      </c>
      <c r="C7" s="66">
        <v>992</v>
      </c>
      <c r="D7" s="65"/>
      <c r="E7" s="65"/>
      <c r="F7" s="65"/>
      <c r="G7" s="65"/>
      <c r="H7" s="80">
        <f>H8+H39+H45+H52+H66+H85+H115+H122+H108</f>
        <v>17191.000000000004</v>
      </c>
      <c r="I7" s="80">
        <f>I8+I39+I45+I52+I66+I85+I115+I122+I108</f>
        <v>13698.2</v>
      </c>
      <c r="J7" s="80">
        <f>I7/H7*100</f>
        <v>79.68239194927577</v>
      </c>
    </row>
    <row r="8" spans="1:10" ht="15">
      <c r="A8" s="65" t="s">
        <v>263</v>
      </c>
      <c r="B8" s="68" t="s">
        <v>31</v>
      </c>
      <c r="C8" s="66">
        <v>992</v>
      </c>
      <c r="D8" s="75" t="s">
        <v>284</v>
      </c>
      <c r="E8" s="75" t="s">
        <v>285</v>
      </c>
      <c r="F8" s="65"/>
      <c r="G8" s="65"/>
      <c r="H8" s="80">
        <f>H9+H14+H24+H29+H34</f>
        <v>4089.5000000000005</v>
      </c>
      <c r="I8" s="80">
        <f>I9+I14+I24+I29+I34</f>
        <v>2626.9</v>
      </c>
      <c r="J8" s="80">
        <f>I8/H8*100</f>
        <v>64.23523658148918</v>
      </c>
    </row>
    <row r="9" spans="1:10" ht="45">
      <c r="A9" s="63"/>
      <c r="B9" s="70" t="s">
        <v>264</v>
      </c>
      <c r="C9" s="62">
        <v>992</v>
      </c>
      <c r="D9" s="76" t="s">
        <v>284</v>
      </c>
      <c r="E9" s="76" t="s">
        <v>286</v>
      </c>
      <c r="F9" s="63"/>
      <c r="G9" s="63"/>
      <c r="H9" s="79">
        <f aca="true" t="shared" si="0" ref="H9:I12">H10</f>
        <v>560.9</v>
      </c>
      <c r="I9" s="79">
        <f t="shared" si="0"/>
        <v>373.4</v>
      </c>
      <c r="J9" s="79">
        <f aca="true" t="shared" si="1" ref="J9:J72">I9/H9*100</f>
        <v>66.57158138705651</v>
      </c>
    </row>
    <row r="10" spans="1:10" ht="60">
      <c r="A10" s="63"/>
      <c r="B10" s="22" t="s">
        <v>282</v>
      </c>
      <c r="C10" s="62">
        <v>992</v>
      </c>
      <c r="D10" s="76" t="s">
        <v>284</v>
      </c>
      <c r="E10" s="76" t="s">
        <v>286</v>
      </c>
      <c r="F10" s="63" t="s">
        <v>226</v>
      </c>
      <c r="G10" s="71"/>
      <c r="H10" s="79">
        <f t="shared" si="0"/>
        <v>560.9</v>
      </c>
      <c r="I10" s="79">
        <f t="shared" si="0"/>
        <v>373.4</v>
      </c>
      <c r="J10" s="79">
        <f t="shared" si="1"/>
        <v>66.57158138705651</v>
      </c>
    </row>
    <row r="11" spans="1:10" ht="30">
      <c r="A11" s="63"/>
      <c r="B11" s="70" t="s">
        <v>227</v>
      </c>
      <c r="C11" s="62">
        <v>992</v>
      </c>
      <c r="D11" s="76" t="s">
        <v>284</v>
      </c>
      <c r="E11" s="76" t="s">
        <v>286</v>
      </c>
      <c r="F11" s="63" t="s">
        <v>228</v>
      </c>
      <c r="G11" s="71"/>
      <c r="H11" s="79">
        <f t="shared" si="0"/>
        <v>560.9</v>
      </c>
      <c r="I11" s="79">
        <f t="shared" si="0"/>
        <v>373.4</v>
      </c>
      <c r="J11" s="79">
        <f t="shared" si="1"/>
        <v>66.57158138705651</v>
      </c>
    </row>
    <row r="12" spans="1:10" ht="30">
      <c r="A12" s="63"/>
      <c r="B12" s="70" t="s">
        <v>229</v>
      </c>
      <c r="C12" s="62">
        <v>992</v>
      </c>
      <c r="D12" s="76" t="s">
        <v>284</v>
      </c>
      <c r="E12" s="76" t="s">
        <v>286</v>
      </c>
      <c r="F12" s="63" t="s">
        <v>230</v>
      </c>
      <c r="G12" s="71"/>
      <c r="H12" s="79">
        <f t="shared" si="0"/>
        <v>560.9</v>
      </c>
      <c r="I12" s="79">
        <f t="shared" si="0"/>
        <v>373.4</v>
      </c>
      <c r="J12" s="79">
        <f t="shared" si="1"/>
        <v>66.57158138705651</v>
      </c>
    </row>
    <row r="13" spans="1:10" ht="75">
      <c r="A13" s="63"/>
      <c r="B13" s="70" t="s">
        <v>231</v>
      </c>
      <c r="C13" s="62">
        <v>992</v>
      </c>
      <c r="D13" s="76" t="s">
        <v>284</v>
      </c>
      <c r="E13" s="76" t="s">
        <v>286</v>
      </c>
      <c r="F13" s="63" t="s">
        <v>230</v>
      </c>
      <c r="G13" s="71">
        <v>100</v>
      </c>
      <c r="H13" s="77">
        <v>560.9</v>
      </c>
      <c r="I13" s="79">
        <v>373.4</v>
      </c>
      <c r="J13" s="79">
        <f t="shared" si="1"/>
        <v>66.57158138705651</v>
      </c>
    </row>
    <row r="14" spans="1:10" ht="60">
      <c r="A14" s="63"/>
      <c r="B14" s="22" t="s">
        <v>265</v>
      </c>
      <c r="C14" s="62">
        <v>992</v>
      </c>
      <c r="D14" s="76" t="s">
        <v>284</v>
      </c>
      <c r="E14" s="76" t="s">
        <v>287</v>
      </c>
      <c r="F14" s="63"/>
      <c r="G14" s="71"/>
      <c r="H14" s="79">
        <f>H15+H21</f>
        <v>3457.8</v>
      </c>
      <c r="I14" s="79">
        <f>I15+I21</f>
        <v>2214</v>
      </c>
      <c r="J14" s="79">
        <f t="shared" si="1"/>
        <v>64.02915148360229</v>
      </c>
    </row>
    <row r="15" spans="1:10" ht="60">
      <c r="A15" s="63"/>
      <c r="B15" s="22" t="s">
        <v>282</v>
      </c>
      <c r="C15" s="62">
        <v>992</v>
      </c>
      <c r="D15" s="76" t="s">
        <v>284</v>
      </c>
      <c r="E15" s="76" t="s">
        <v>287</v>
      </c>
      <c r="F15" s="63" t="s">
        <v>266</v>
      </c>
      <c r="G15" s="71"/>
      <c r="H15" s="79">
        <f>H16</f>
        <v>3454</v>
      </c>
      <c r="I15" s="79">
        <f>I16</f>
        <v>2210.2</v>
      </c>
      <c r="J15" s="79">
        <f t="shared" si="1"/>
        <v>63.98957730167921</v>
      </c>
    </row>
    <row r="16" spans="1:10" ht="30">
      <c r="A16" s="63"/>
      <c r="B16" s="70" t="s">
        <v>232</v>
      </c>
      <c r="C16" s="62">
        <v>992</v>
      </c>
      <c r="D16" s="76" t="s">
        <v>284</v>
      </c>
      <c r="E16" s="76" t="s">
        <v>287</v>
      </c>
      <c r="F16" s="63" t="s">
        <v>233</v>
      </c>
      <c r="G16" s="71"/>
      <c r="H16" s="79">
        <f>H17</f>
        <v>3454</v>
      </c>
      <c r="I16" s="79">
        <f>I17</f>
        <v>2210.2</v>
      </c>
      <c r="J16" s="79">
        <f t="shared" si="1"/>
        <v>63.98957730167921</v>
      </c>
    </row>
    <row r="17" spans="1:10" ht="30">
      <c r="A17" s="63"/>
      <c r="B17" s="70" t="s">
        <v>229</v>
      </c>
      <c r="C17" s="62">
        <v>992</v>
      </c>
      <c r="D17" s="76" t="s">
        <v>284</v>
      </c>
      <c r="E17" s="76" t="s">
        <v>287</v>
      </c>
      <c r="F17" s="63" t="s">
        <v>234</v>
      </c>
      <c r="G17" s="71"/>
      <c r="H17" s="79">
        <f>H18+H19+H20</f>
        <v>3454</v>
      </c>
      <c r="I17" s="79">
        <f>I18+I19+I20</f>
        <v>2210.2</v>
      </c>
      <c r="J17" s="79">
        <f t="shared" si="1"/>
        <v>63.98957730167921</v>
      </c>
    </row>
    <row r="18" spans="1:10" ht="75">
      <c r="A18" s="63"/>
      <c r="B18" s="70" t="s">
        <v>231</v>
      </c>
      <c r="C18" s="62">
        <v>992</v>
      </c>
      <c r="D18" s="76" t="s">
        <v>284</v>
      </c>
      <c r="E18" s="76" t="s">
        <v>287</v>
      </c>
      <c r="F18" s="63" t="s">
        <v>234</v>
      </c>
      <c r="G18" s="71">
        <v>100</v>
      </c>
      <c r="H18" s="77">
        <v>2373.7</v>
      </c>
      <c r="I18" s="79">
        <v>1670</v>
      </c>
      <c r="J18" s="79">
        <f t="shared" si="1"/>
        <v>70.35429919534903</v>
      </c>
    </row>
    <row r="19" spans="1:10" ht="30">
      <c r="A19" s="63"/>
      <c r="B19" s="22" t="s">
        <v>146</v>
      </c>
      <c r="C19" s="62">
        <v>992</v>
      </c>
      <c r="D19" s="76" t="s">
        <v>284</v>
      </c>
      <c r="E19" s="76" t="s">
        <v>287</v>
      </c>
      <c r="F19" s="63" t="s">
        <v>234</v>
      </c>
      <c r="G19" s="71">
        <v>200</v>
      </c>
      <c r="H19" s="77">
        <v>1016.3</v>
      </c>
      <c r="I19" s="79">
        <v>491.5</v>
      </c>
      <c r="J19" s="79">
        <f t="shared" si="1"/>
        <v>48.36170422119453</v>
      </c>
    </row>
    <row r="20" spans="1:10" ht="15">
      <c r="A20" s="63"/>
      <c r="B20" s="22" t="s">
        <v>235</v>
      </c>
      <c r="C20" s="62">
        <v>992</v>
      </c>
      <c r="D20" s="76" t="s">
        <v>284</v>
      </c>
      <c r="E20" s="76" t="s">
        <v>287</v>
      </c>
      <c r="F20" s="63" t="s">
        <v>234</v>
      </c>
      <c r="G20" s="71">
        <v>800</v>
      </c>
      <c r="H20" s="77">
        <v>64</v>
      </c>
      <c r="I20" s="79">
        <v>48.7</v>
      </c>
      <c r="J20" s="79">
        <f t="shared" si="1"/>
        <v>76.09375</v>
      </c>
    </row>
    <row r="21" spans="1:10" ht="30">
      <c r="A21" s="63"/>
      <c r="B21" s="22" t="s">
        <v>236</v>
      </c>
      <c r="C21" s="62">
        <v>992</v>
      </c>
      <c r="D21" s="76" t="s">
        <v>284</v>
      </c>
      <c r="E21" s="76" t="s">
        <v>287</v>
      </c>
      <c r="F21" s="63" t="s">
        <v>237</v>
      </c>
      <c r="G21" s="71"/>
      <c r="H21" s="79">
        <f>H22</f>
        <v>3.8</v>
      </c>
      <c r="I21" s="79">
        <f>I22</f>
        <v>3.8</v>
      </c>
      <c r="J21" s="79">
        <f t="shared" si="1"/>
        <v>100</v>
      </c>
    </row>
    <row r="22" spans="1:10" ht="60">
      <c r="A22" s="63"/>
      <c r="B22" s="22" t="s">
        <v>238</v>
      </c>
      <c r="C22" s="62">
        <v>992</v>
      </c>
      <c r="D22" s="76" t="s">
        <v>284</v>
      </c>
      <c r="E22" s="76" t="s">
        <v>287</v>
      </c>
      <c r="F22" s="63" t="s">
        <v>239</v>
      </c>
      <c r="G22" s="71"/>
      <c r="H22" s="79">
        <f>H23</f>
        <v>3.8</v>
      </c>
      <c r="I22" s="79">
        <f>I23</f>
        <v>3.8</v>
      </c>
      <c r="J22" s="79">
        <f t="shared" si="1"/>
        <v>100</v>
      </c>
    </row>
    <row r="23" spans="1:10" ht="30">
      <c r="A23" s="63"/>
      <c r="B23" s="22" t="s">
        <v>146</v>
      </c>
      <c r="C23" s="62">
        <v>992</v>
      </c>
      <c r="D23" s="76" t="s">
        <v>284</v>
      </c>
      <c r="E23" s="76" t="s">
        <v>287</v>
      </c>
      <c r="F23" s="63" t="s">
        <v>239</v>
      </c>
      <c r="G23" s="71">
        <v>200</v>
      </c>
      <c r="H23" s="77">
        <v>3.8</v>
      </c>
      <c r="I23" s="79">
        <v>3.8</v>
      </c>
      <c r="J23" s="79">
        <f t="shared" si="1"/>
        <v>100</v>
      </c>
    </row>
    <row r="24" spans="1:10" ht="45">
      <c r="A24" s="63"/>
      <c r="B24" s="22" t="s">
        <v>34</v>
      </c>
      <c r="C24" s="62">
        <v>992</v>
      </c>
      <c r="D24" s="76" t="s">
        <v>284</v>
      </c>
      <c r="E24" s="76" t="s">
        <v>288</v>
      </c>
      <c r="F24" s="63"/>
      <c r="G24" s="71"/>
      <c r="H24" s="79">
        <f aca="true" t="shared" si="2" ref="H24:I27">H25</f>
        <v>45</v>
      </c>
      <c r="I24" s="79">
        <f t="shared" si="2"/>
        <v>18.8</v>
      </c>
      <c r="J24" s="79">
        <f t="shared" si="1"/>
        <v>41.77777777777778</v>
      </c>
    </row>
    <row r="25" spans="1:10" ht="30">
      <c r="A25" s="63"/>
      <c r="B25" s="22" t="s">
        <v>254</v>
      </c>
      <c r="C25" s="62">
        <v>992</v>
      </c>
      <c r="D25" s="76" t="s">
        <v>284</v>
      </c>
      <c r="E25" s="76" t="s">
        <v>288</v>
      </c>
      <c r="F25" s="63" t="s">
        <v>255</v>
      </c>
      <c r="G25" s="71"/>
      <c r="H25" s="79">
        <f t="shared" si="2"/>
        <v>45</v>
      </c>
      <c r="I25" s="79">
        <f t="shared" si="2"/>
        <v>18.8</v>
      </c>
      <c r="J25" s="79">
        <f t="shared" si="1"/>
        <v>41.77777777777778</v>
      </c>
    </row>
    <row r="26" spans="1:10" ht="45">
      <c r="A26" s="63"/>
      <c r="B26" s="70" t="s">
        <v>256</v>
      </c>
      <c r="C26" s="62">
        <v>992</v>
      </c>
      <c r="D26" s="76" t="s">
        <v>284</v>
      </c>
      <c r="E26" s="76" t="s">
        <v>288</v>
      </c>
      <c r="F26" s="63" t="s">
        <v>257</v>
      </c>
      <c r="G26" s="71"/>
      <c r="H26" s="79">
        <f t="shared" si="2"/>
        <v>45</v>
      </c>
      <c r="I26" s="79">
        <f t="shared" si="2"/>
        <v>18.8</v>
      </c>
      <c r="J26" s="79">
        <f t="shared" si="1"/>
        <v>41.77777777777778</v>
      </c>
    </row>
    <row r="27" spans="1:10" ht="30">
      <c r="A27" s="63"/>
      <c r="B27" s="70" t="s">
        <v>229</v>
      </c>
      <c r="C27" s="62">
        <v>992</v>
      </c>
      <c r="D27" s="76" t="s">
        <v>284</v>
      </c>
      <c r="E27" s="76" t="s">
        <v>288</v>
      </c>
      <c r="F27" s="63" t="s">
        <v>258</v>
      </c>
      <c r="G27" s="71"/>
      <c r="H27" s="79">
        <f t="shared" si="2"/>
        <v>45</v>
      </c>
      <c r="I27" s="79">
        <f t="shared" si="2"/>
        <v>18.8</v>
      </c>
      <c r="J27" s="79">
        <f t="shared" si="1"/>
        <v>41.77777777777778</v>
      </c>
    </row>
    <row r="28" spans="1:10" ht="15">
      <c r="A28" s="63"/>
      <c r="B28" s="22" t="s">
        <v>259</v>
      </c>
      <c r="C28" s="62">
        <v>992</v>
      </c>
      <c r="D28" s="76" t="s">
        <v>284</v>
      </c>
      <c r="E28" s="76" t="s">
        <v>288</v>
      </c>
      <c r="F28" s="63" t="s">
        <v>258</v>
      </c>
      <c r="G28" s="71">
        <v>500</v>
      </c>
      <c r="H28" s="77">
        <v>45</v>
      </c>
      <c r="I28" s="79">
        <v>18.8</v>
      </c>
      <c r="J28" s="79">
        <f t="shared" si="1"/>
        <v>41.77777777777778</v>
      </c>
    </row>
    <row r="29" spans="1:10" ht="15">
      <c r="A29" s="63"/>
      <c r="B29" s="70" t="s">
        <v>35</v>
      </c>
      <c r="C29" s="62">
        <v>992</v>
      </c>
      <c r="D29" s="76" t="s">
        <v>284</v>
      </c>
      <c r="E29" s="76">
        <v>11</v>
      </c>
      <c r="F29" s="63"/>
      <c r="G29" s="63"/>
      <c r="H29" s="79">
        <f aca="true" t="shared" si="3" ref="H29:I32">H30</f>
        <v>5</v>
      </c>
      <c r="I29" s="79">
        <f t="shared" si="3"/>
        <v>0</v>
      </c>
      <c r="J29" s="79">
        <f t="shared" si="1"/>
        <v>0</v>
      </c>
    </row>
    <row r="30" spans="1:10" ht="60">
      <c r="A30" s="63"/>
      <c r="B30" s="22" t="s">
        <v>282</v>
      </c>
      <c r="C30" s="62">
        <v>992</v>
      </c>
      <c r="D30" s="76" t="s">
        <v>284</v>
      </c>
      <c r="E30" s="76">
        <v>11</v>
      </c>
      <c r="F30" s="63" t="s">
        <v>226</v>
      </c>
      <c r="G30" s="63"/>
      <c r="H30" s="79">
        <f t="shared" si="3"/>
        <v>5</v>
      </c>
      <c r="I30" s="79">
        <f t="shared" si="3"/>
        <v>0</v>
      </c>
      <c r="J30" s="79">
        <f t="shared" si="1"/>
        <v>0</v>
      </c>
    </row>
    <row r="31" spans="1:10" ht="30">
      <c r="A31" s="63"/>
      <c r="B31" s="70" t="s">
        <v>240</v>
      </c>
      <c r="C31" s="62">
        <v>992</v>
      </c>
      <c r="D31" s="76" t="s">
        <v>284</v>
      </c>
      <c r="E31" s="76">
        <v>11</v>
      </c>
      <c r="F31" s="63" t="s">
        <v>241</v>
      </c>
      <c r="G31" s="63"/>
      <c r="H31" s="79">
        <f t="shared" si="3"/>
        <v>5</v>
      </c>
      <c r="I31" s="79">
        <f t="shared" si="3"/>
        <v>0</v>
      </c>
      <c r="J31" s="79">
        <f t="shared" si="1"/>
        <v>0</v>
      </c>
    </row>
    <row r="32" spans="1:10" ht="30">
      <c r="A32" s="63"/>
      <c r="B32" s="70" t="s">
        <v>242</v>
      </c>
      <c r="C32" s="62">
        <v>992</v>
      </c>
      <c r="D32" s="76" t="s">
        <v>284</v>
      </c>
      <c r="E32" s="76">
        <v>11</v>
      </c>
      <c r="F32" s="63" t="s">
        <v>243</v>
      </c>
      <c r="G32" s="63"/>
      <c r="H32" s="79">
        <f t="shared" si="3"/>
        <v>5</v>
      </c>
      <c r="I32" s="79">
        <f t="shared" si="3"/>
        <v>0</v>
      </c>
      <c r="J32" s="79">
        <f t="shared" si="1"/>
        <v>0</v>
      </c>
    </row>
    <row r="33" spans="1:10" ht="15">
      <c r="A33" s="63"/>
      <c r="B33" s="70" t="s">
        <v>235</v>
      </c>
      <c r="C33" s="62">
        <v>992</v>
      </c>
      <c r="D33" s="76" t="s">
        <v>284</v>
      </c>
      <c r="E33" s="76">
        <v>11</v>
      </c>
      <c r="F33" s="63" t="s">
        <v>243</v>
      </c>
      <c r="G33" s="63">
        <v>800</v>
      </c>
      <c r="H33" s="77">
        <v>5</v>
      </c>
      <c r="I33" s="79">
        <v>0</v>
      </c>
      <c r="J33" s="79">
        <f t="shared" si="1"/>
        <v>0</v>
      </c>
    </row>
    <row r="34" spans="1:10" ht="15">
      <c r="A34" s="63"/>
      <c r="B34" s="70" t="s">
        <v>267</v>
      </c>
      <c r="C34" s="62">
        <v>992</v>
      </c>
      <c r="D34" s="76" t="s">
        <v>284</v>
      </c>
      <c r="E34" s="76">
        <v>13</v>
      </c>
      <c r="F34" s="63"/>
      <c r="G34" s="63"/>
      <c r="H34" s="79">
        <f aca="true" t="shared" si="4" ref="H34:I37">H35</f>
        <v>20.8</v>
      </c>
      <c r="I34" s="79">
        <f t="shared" si="4"/>
        <v>20.7</v>
      </c>
      <c r="J34" s="79">
        <f t="shared" si="1"/>
        <v>99.51923076923076</v>
      </c>
    </row>
    <row r="35" spans="1:10" ht="60">
      <c r="A35" s="63"/>
      <c r="B35" s="70" t="s">
        <v>140</v>
      </c>
      <c r="C35" s="62">
        <v>992</v>
      </c>
      <c r="D35" s="76" t="s">
        <v>284</v>
      </c>
      <c r="E35" s="76">
        <v>13</v>
      </c>
      <c r="F35" s="63" t="s">
        <v>141</v>
      </c>
      <c r="G35" s="63"/>
      <c r="H35" s="79">
        <f t="shared" si="4"/>
        <v>20.8</v>
      </c>
      <c r="I35" s="79">
        <f t="shared" si="4"/>
        <v>20.7</v>
      </c>
      <c r="J35" s="79">
        <f t="shared" si="1"/>
        <v>99.51923076923076</v>
      </c>
    </row>
    <row r="36" spans="1:10" ht="30">
      <c r="A36" s="63"/>
      <c r="B36" s="72" t="s">
        <v>142</v>
      </c>
      <c r="C36" s="62">
        <v>992</v>
      </c>
      <c r="D36" s="76" t="s">
        <v>284</v>
      </c>
      <c r="E36" s="76">
        <v>13</v>
      </c>
      <c r="F36" s="63" t="s">
        <v>143</v>
      </c>
      <c r="G36" s="63"/>
      <c r="H36" s="79">
        <f t="shared" si="4"/>
        <v>20.8</v>
      </c>
      <c r="I36" s="79">
        <f t="shared" si="4"/>
        <v>20.7</v>
      </c>
      <c r="J36" s="79">
        <f t="shared" si="1"/>
        <v>99.51923076923076</v>
      </c>
    </row>
    <row r="37" spans="1:10" ht="15">
      <c r="A37" s="63"/>
      <c r="B37" s="72" t="s">
        <v>144</v>
      </c>
      <c r="C37" s="62">
        <v>992</v>
      </c>
      <c r="D37" s="76" t="s">
        <v>284</v>
      </c>
      <c r="E37" s="76">
        <v>13</v>
      </c>
      <c r="F37" s="63" t="s">
        <v>145</v>
      </c>
      <c r="G37" s="63"/>
      <c r="H37" s="79">
        <f t="shared" si="4"/>
        <v>20.8</v>
      </c>
      <c r="I37" s="79">
        <f t="shared" si="4"/>
        <v>20.7</v>
      </c>
      <c r="J37" s="79">
        <f t="shared" si="1"/>
        <v>99.51923076923076</v>
      </c>
    </row>
    <row r="38" spans="1:10" ht="30">
      <c r="A38" s="63"/>
      <c r="B38" s="70" t="s">
        <v>146</v>
      </c>
      <c r="C38" s="62">
        <v>992</v>
      </c>
      <c r="D38" s="76" t="s">
        <v>284</v>
      </c>
      <c r="E38" s="76">
        <v>13</v>
      </c>
      <c r="F38" s="63" t="s">
        <v>145</v>
      </c>
      <c r="G38" s="63">
        <v>200</v>
      </c>
      <c r="H38" s="77">
        <v>20.8</v>
      </c>
      <c r="I38" s="79">
        <v>20.7</v>
      </c>
      <c r="J38" s="79">
        <f t="shared" si="1"/>
        <v>99.51923076923076</v>
      </c>
    </row>
    <row r="39" spans="1:10" ht="15">
      <c r="A39" s="65">
        <v>2</v>
      </c>
      <c r="B39" s="68" t="s">
        <v>37</v>
      </c>
      <c r="C39" s="66">
        <v>992</v>
      </c>
      <c r="D39" s="75" t="s">
        <v>286</v>
      </c>
      <c r="E39" s="75" t="s">
        <v>285</v>
      </c>
      <c r="F39" s="65"/>
      <c r="G39" s="65"/>
      <c r="H39" s="80">
        <f aca="true" t="shared" si="5" ref="H39:I43">H40</f>
        <v>201.1</v>
      </c>
      <c r="I39" s="80">
        <f t="shared" si="5"/>
        <v>127.9</v>
      </c>
      <c r="J39" s="80">
        <f t="shared" si="1"/>
        <v>63.600198906016914</v>
      </c>
    </row>
    <row r="40" spans="1:10" ht="15">
      <c r="A40" s="63"/>
      <c r="B40" s="70" t="s">
        <v>38</v>
      </c>
      <c r="C40" s="62">
        <v>992</v>
      </c>
      <c r="D40" s="76" t="s">
        <v>286</v>
      </c>
      <c r="E40" s="76" t="s">
        <v>289</v>
      </c>
      <c r="F40" s="63"/>
      <c r="G40" s="63"/>
      <c r="H40" s="79">
        <f t="shared" si="5"/>
        <v>201.1</v>
      </c>
      <c r="I40" s="79">
        <f t="shared" si="5"/>
        <v>127.9</v>
      </c>
      <c r="J40" s="79">
        <f t="shared" si="1"/>
        <v>63.600198906016914</v>
      </c>
    </row>
    <row r="41" spans="1:10" ht="45">
      <c r="A41" s="63"/>
      <c r="B41" s="70" t="s">
        <v>249</v>
      </c>
      <c r="C41" s="62">
        <v>992</v>
      </c>
      <c r="D41" s="76" t="s">
        <v>286</v>
      </c>
      <c r="E41" s="76" t="s">
        <v>289</v>
      </c>
      <c r="F41" s="63" t="s">
        <v>250</v>
      </c>
      <c r="G41" s="63"/>
      <c r="H41" s="79">
        <f t="shared" si="5"/>
        <v>201.1</v>
      </c>
      <c r="I41" s="79">
        <f t="shared" si="5"/>
        <v>127.9</v>
      </c>
      <c r="J41" s="79">
        <f t="shared" si="1"/>
        <v>63.600198906016914</v>
      </c>
    </row>
    <row r="42" spans="1:10" ht="45">
      <c r="A42" s="63"/>
      <c r="B42" s="70" t="s">
        <v>251</v>
      </c>
      <c r="C42" s="62">
        <v>992</v>
      </c>
      <c r="D42" s="76" t="s">
        <v>286</v>
      </c>
      <c r="E42" s="76" t="s">
        <v>289</v>
      </c>
      <c r="F42" s="63" t="s">
        <v>252</v>
      </c>
      <c r="G42" s="63"/>
      <c r="H42" s="79">
        <f t="shared" si="5"/>
        <v>201.1</v>
      </c>
      <c r="I42" s="79">
        <f t="shared" si="5"/>
        <v>127.9</v>
      </c>
      <c r="J42" s="79">
        <f t="shared" si="1"/>
        <v>63.600198906016914</v>
      </c>
    </row>
    <row r="43" spans="1:10" ht="45">
      <c r="A43" s="63"/>
      <c r="B43" s="70" t="s">
        <v>249</v>
      </c>
      <c r="C43" s="62">
        <v>992</v>
      </c>
      <c r="D43" s="76" t="s">
        <v>286</v>
      </c>
      <c r="E43" s="76" t="s">
        <v>289</v>
      </c>
      <c r="F43" s="63" t="s">
        <v>253</v>
      </c>
      <c r="G43" s="63"/>
      <c r="H43" s="79">
        <f t="shared" si="5"/>
        <v>201.1</v>
      </c>
      <c r="I43" s="79">
        <f t="shared" si="5"/>
        <v>127.9</v>
      </c>
      <c r="J43" s="79">
        <f t="shared" si="1"/>
        <v>63.600198906016914</v>
      </c>
    </row>
    <row r="44" spans="1:10" ht="75">
      <c r="A44" s="63"/>
      <c r="B44" s="70" t="s">
        <v>231</v>
      </c>
      <c r="C44" s="62">
        <v>992</v>
      </c>
      <c r="D44" s="76" t="s">
        <v>286</v>
      </c>
      <c r="E44" s="76" t="s">
        <v>289</v>
      </c>
      <c r="F44" s="63" t="s">
        <v>253</v>
      </c>
      <c r="G44" s="63">
        <v>100</v>
      </c>
      <c r="H44" s="77">
        <v>201.1</v>
      </c>
      <c r="I44" s="79">
        <v>127.9</v>
      </c>
      <c r="J44" s="79">
        <f t="shared" si="1"/>
        <v>63.600198906016914</v>
      </c>
    </row>
    <row r="45" spans="1:10" ht="29.25">
      <c r="A45" s="67">
        <v>3</v>
      </c>
      <c r="B45" s="68" t="s">
        <v>39</v>
      </c>
      <c r="C45" s="66">
        <v>992</v>
      </c>
      <c r="D45" s="75" t="s">
        <v>289</v>
      </c>
      <c r="E45" s="75" t="s">
        <v>285</v>
      </c>
      <c r="F45" s="65"/>
      <c r="G45" s="65"/>
      <c r="H45" s="80">
        <f aca="true" t="shared" si="6" ref="H45:I50">H46</f>
        <v>2</v>
      </c>
      <c r="I45" s="80">
        <f t="shared" si="6"/>
        <v>2</v>
      </c>
      <c r="J45" s="80">
        <f t="shared" si="1"/>
        <v>100</v>
      </c>
    </row>
    <row r="46" spans="1:10" ht="30">
      <c r="A46" s="63"/>
      <c r="B46" s="70" t="s">
        <v>41</v>
      </c>
      <c r="C46" s="62">
        <v>992</v>
      </c>
      <c r="D46" s="76" t="s">
        <v>289</v>
      </c>
      <c r="E46" s="76">
        <v>14</v>
      </c>
      <c r="F46" s="63"/>
      <c r="G46" s="63"/>
      <c r="H46" s="79">
        <f t="shared" si="6"/>
        <v>2</v>
      </c>
      <c r="I46" s="79">
        <f t="shared" si="6"/>
        <v>2</v>
      </c>
      <c r="J46" s="79">
        <f t="shared" si="1"/>
        <v>100</v>
      </c>
    </row>
    <row r="47" spans="1:10" ht="45">
      <c r="A47" s="63"/>
      <c r="B47" s="70" t="s">
        <v>147</v>
      </c>
      <c r="C47" s="62">
        <v>992</v>
      </c>
      <c r="D47" s="76" t="s">
        <v>289</v>
      </c>
      <c r="E47" s="76">
        <v>14</v>
      </c>
      <c r="F47" s="63" t="s">
        <v>148</v>
      </c>
      <c r="G47" s="63"/>
      <c r="H47" s="79">
        <f t="shared" si="6"/>
        <v>2</v>
      </c>
      <c r="I47" s="79">
        <f t="shared" si="6"/>
        <v>2</v>
      </c>
      <c r="J47" s="79">
        <f t="shared" si="1"/>
        <v>100</v>
      </c>
    </row>
    <row r="48" spans="1:10" ht="30">
      <c r="A48" s="63"/>
      <c r="B48" s="70" t="s">
        <v>142</v>
      </c>
      <c r="C48" s="62">
        <v>992</v>
      </c>
      <c r="D48" s="76" t="s">
        <v>289</v>
      </c>
      <c r="E48" s="76">
        <v>14</v>
      </c>
      <c r="F48" s="63" t="s">
        <v>149</v>
      </c>
      <c r="G48" s="63"/>
      <c r="H48" s="79">
        <f t="shared" si="6"/>
        <v>2</v>
      </c>
      <c r="I48" s="79">
        <f t="shared" si="6"/>
        <v>2</v>
      </c>
      <c r="J48" s="79">
        <f t="shared" si="1"/>
        <v>100</v>
      </c>
    </row>
    <row r="49" spans="1:10" ht="45">
      <c r="A49" s="63"/>
      <c r="B49" s="70" t="s">
        <v>150</v>
      </c>
      <c r="C49" s="62">
        <v>992</v>
      </c>
      <c r="D49" s="76" t="s">
        <v>289</v>
      </c>
      <c r="E49" s="76">
        <v>14</v>
      </c>
      <c r="F49" s="63" t="s">
        <v>151</v>
      </c>
      <c r="G49" s="63"/>
      <c r="H49" s="79">
        <f t="shared" si="6"/>
        <v>2</v>
      </c>
      <c r="I49" s="79">
        <f t="shared" si="6"/>
        <v>2</v>
      </c>
      <c r="J49" s="79">
        <f t="shared" si="1"/>
        <v>100</v>
      </c>
    </row>
    <row r="50" spans="1:10" ht="45">
      <c r="A50" s="63"/>
      <c r="B50" s="70" t="s">
        <v>152</v>
      </c>
      <c r="C50" s="62">
        <v>992</v>
      </c>
      <c r="D50" s="76" t="s">
        <v>289</v>
      </c>
      <c r="E50" s="76">
        <v>14</v>
      </c>
      <c r="F50" s="63" t="s">
        <v>153</v>
      </c>
      <c r="G50" s="63"/>
      <c r="H50" s="79">
        <f t="shared" si="6"/>
        <v>2</v>
      </c>
      <c r="I50" s="79">
        <f t="shared" si="6"/>
        <v>2</v>
      </c>
      <c r="J50" s="79">
        <f t="shared" si="1"/>
        <v>100</v>
      </c>
    </row>
    <row r="51" spans="1:10" ht="30">
      <c r="A51" s="63"/>
      <c r="B51" s="70" t="s">
        <v>146</v>
      </c>
      <c r="C51" s="62">
        <v>992</v>
      </c>
      <c r="D51" s="76" t="s">
        <v>289</v>
      </c>
      <c r="E51" s="76">
        <v>14</v>
      </c>
      <c r="F51" s="63" t="s">
        <v>153</v>
      </c>
      <c r="G51" s="63">
        <v>200</v>
      </c>
      <c r="H51" s="77">
        <v>2</v>
      </c>
      <c r="I51" s="79">
        <v>2</v>
      </c>
      <c r="J51" s="79">
        <f t="shared" si="1"/>
        <v>100</v>
      </c>
    </row>
    <row r="52" spans="1:10" ht="15">
      <c r="A52" s="65">
        <v>4</v>
      </c>
      <c r="B52" s="68" t="s">
        <v>42</v>
      </c>
      <c r="C52" s="66">
        <v>992</v>
      </c>
      <c r="D52" s="75" t="s">
        <v>287</v>
      </c>
      <c r="E52" s="75" t="s">
        <v>285</v>
      </c>
      <c r="F52" s="73"/>
      <c r="G52" s="65"/>
      <c r="H52" s="80">
        <f aca="true" t="shared" si="7" ref="H52:I54">H53</f>
        <v>8278.400000000001</v>
      </c>
      <c r="I52" s="80">
        <f t="shared" si="7"/>
        <v>7932.900000000001</v>
      </c>
      <c r="J52" s="80">
        <f t="shared" si="1"/>
        <v>95.82648821028216</v>
      </c>
    </row>
    <row r="53" spans="1:10" ht="15">
      <c r="A53" s="63"/>
      <c r="B53" s="70" t="s">
        <v>43</v>
      </c>
      <c r="C53" s="62">
        <v>992</v>
      </c>
      <c r="D53" s="76" t="s">
        <v>287</v>
      </c>
      <c r="E53" s="76" t="s">
        <v>290</v>
      </c>
      <c r="F53" s="63"/>
      <c r="G53" s="63"/>
      <c r="H53" s="79">
        <f t="shared" si="7"/>
        <v>8278.400000000001</v>
      </c>
      <c r="I53" s="79">
        <f t="shared" si="7"/>
        <v>7932.900000000001</v>
      </c>
      <c r="J53" s="79">
        <f t="shared" si="1"/>
        <v>95.82648821028216</v>
      </c>
    </row>
    <row r="54" spans="1:10" ht="45">
      <c r="A54" s="63"/>
      <c r="B54" s="70" t="s">
        <v>268</v>
      </c>
      <c r="C54" s="62">
        <v>992</v>
      </c>
      <c r="D54" s="76" t="s">
        <v>287</v>
      </c>
      <c r="E54" s="76" t="s">
        <v>290</v>
      </c>
      <c r="F54" s="63" t="s">
        <v>155</v>
      </c>
      <c r="G54" s="63"/>
      <c r="H54" s="79">
        <f t="shared" si="7"/>
        <v>8278.400000000001</v>
      </c>
      <c r="I54" s="79">
        <f t="shared" si="7"/>
        <v>7932.900000000001</v>
      </c>
      <c r="J54" s="79">
        <f t="shared" si="1"/>
        <v>95.82648821028216</v>
      </c>
    </row>
    <row r="55" spans="1:10" ht="30">
      <c r="A55" s="63"/>
      <c r="B55" s="70" t="s">
        <v>142</v>
      </c>
      <c r="C55" s="62">
        <v>992</v>
      </c>
      <c r="D55" s="76" t="s">
        <v>287</v>
      </c>
      <c r="E55" s="76" t="s">
        <v>290</v>
      </c>
      <c r="F55" s="63" t="s">
        <v>156</v>
      </c>
      <c r="G55" s="63"/>
      <c r="H55" s="79">
        <f>H56+H63</f>
        <v>8278.400000000001</v>
      </c>
      <c r="I55" s="79">
        <f>I56+I63</f>
        <v>7932.900000000001</v>
      </c>
      <c r="J55" s="79">
        <f t="shared" si="1"/>
        <v>95.82648821028216</v>
      </c>
    </row>
    <row r="56" spans="1:10" ht="30">
      <c r="A56" s="63"/>
      <c r="B56" s="70" t="s">
        <v>157</v>
      </c>
      <c r="C56" s="62">
        <v>992</v>
      </c>
      <c r="D56" s="76" t="s">
        <v>287</v>
      </c>
      <c r="E56" s="76" t="s">
        <v>290</v>
      </c>
      <c r="F56" s="63" t="s">
        <v>158</v>
      </c>
      <c r="G56" s="63"/>
      <c r="H56" s="79">
        <f>H57+H59+H61</f>
        <v>8178.400000000001</v>
      </c>
      <c r="I56" s="79">
        <f>I57+I59+I61</f>
        <v>7884.3</v>
      </c>
      <c r="J56" s="79">
        <f t="shared" si="1"/>
        <v>96.40394209136261</v>
      </c>
    </row>
    <row r="57" spans="1:10" ht="45">
      <c r="A57" s="63"/>
      <c r="B57" s="70" t="s">
        <v>159</v>
      </c>
      <c r="C57" s="62">
        <v>992</v>
      </c>
      <c r="D57" s="76" t="s">
        <v>287</v>
      </c>
      <c r="E57" s="76" t="s">
        <v>290</v>
      </c>
      <c r="F57" s="63" t="s">
        <v>160</v>
      </c>
      <c r="G57" s="63"/>
      <c r="H57" s="79">
        <f>H58</f>
        <v>648.5</v>
      </c>
      <c r="I57" s="79">
        <f>I58</f>
        <v>354.5</v>
      </c>
      <c r="J57" s="79">
        <f t="shared" si="1"/>
        <v>54.66461063993832</v>
      </c>
    </row>
    <row r="58" spans="1:10" ht="30">
      <c r="A58" s="63"/>
      <c r="B58" s="70" t="s">
        <v>146</v>
      </c>
      <c r="C58" s="62">
        <v>992</v>
      </c>
      <c r="D58" s="76" t="s">
        <v>287</v>
      </c>
      <c r="E58" s="76" t="s">
        <v>290</v>
      </c>
      <c r="F58" s="63" t="s">
        <v>160</v>
      </c>
      <c r="G58" s="63">
        <v>200</v>
      </c>
      <c r="H58" s="77">
        <v>648.5</v>
      </c>
      <c r="I58" s="79">
        <v>354.5</v>
      </c>
      <c r="J58" s="79">
        <f t="shared" si="1"/>
        <v>54.66461063993832</v>
      </c>
    </row>
    <row r="59" spans="1:10" ht="120">
      <c r="A59" s="63"/>
      <c r="B59" s="70" t="s">
        <v>161</v>
      </c>
      <c r="C59" s="62">
        <v>992</v>
      </c>
      <c r="D59" s="76" t="s">
        <v>287</v>
      </c>
      <c r="E59" s="76" t="s">
        <v>290</v>
      </c>
      <c r="F59" s="63" t="s">
        <v>269</v>
      </c>
      <c r="G59" s="63"/>
      <c r="H59" s="79">
        <f>H60</f>
        <v>7153.3</v>
      </c>
      <c r="I59" s="79">
        <f>I60</f>
        <v>7153.2</v>
      </c>
      <c r="J59" s="79">
        <f t="shared" si="1"/>
        <v>99.99860204381194</v>
      </c>
    </row>
    <row r="60" spans="1:10" ht="30">
      <c r="A60" s="63"/>
      <c r="B60" s="70" t="s">
        <v>146</v>
      </c>
      <c r="C60" s="62">
        <v>992</v>
      </c>
      <c r="D60" s="76" t="s">
        <v>287</v>
      </c>
      <c r="E60" s="76" t="s">
        <v>290</v>
      </c>
      <c r="F60" s="63" t="s">
        <v>269</v>
      </c>
      <c r="G60" s="63">
        <v>200</v>
      </c>
      <c r="H60" s="77">
        <v>7153.3</v>
      </c>
      <c r="I60" s="79">
        <v>7153.2</v>
      </c>
      <c r="J60" s="79">
        <f t="shared" si="1"/>
        <v>99.99860204381194</v>
      </c>
    </row>
    <row r="61" spans="1:10" ht="120">
      <c r="A61" s="63"/>
      <c r="B61" s="70" t="s">
        <v>162</v>
      </c>
      <c r="C61" s="62">
        <v>992</v>
      </c>
      <c r="D61" s="76" t="s">
        <v>287</v>
      </c>
      <c r="E61" s="76" t="s">
        <v>290</v>
      </c>
      <c r="F61" s="63" t="s">
        <v>269</v>
      </c>
      <c r="G61" s="63"/>
      <c r="H61" s="79">
        <f>H62</f>
        <v>376.6</v>
      </c>
      <c r="I61" s="79">
        <f>I62</f>
        <v>376.6</v>
      </c>
      <c r="J61" s="79">
        <f t="shared" si="1"/>
        <v>100</v>
      </c>
    </row>
    <row r="62" spans="1:10" ht="30">
      <c r="A62" s="63"/>
      <c r="B62" s="70" t="s">
        <v>146</v>
      </c>
      <c r="C62" s="62">
        <v>992</v>
      </c>
      <c r="D62" s="76" t="s">
        <v>287</v>
      </c>
      <c r="E62" s="76" t="s">
        <v>290</v>
      </c>
      <c r="F62" s="63" t="s">
        <v>269</v>
      </c>
      <c r="G62" s="63">
        <v>200</v>
      </c>
      <c r="H62" s="77">
        <v>376.6</v>
      </c>
      <c r="I62" s="79">
        <v>376.6</v>
      </c>
      <c r="J62" s="79">
        <f t="shared" si="1"/>
        <v>100</v>
      </c>
    </row>
    <row r="63" spans="1:10" ht="15">
      <c r="A63" s="65"/>
      <c r="B63" s="70" t="s">
        <v>163</v>
      </c>
      <c r="C63" s="62">
        <v>992</v>
      </c>
      <c r="D63" s="76" t="s">
        <v>287</v>
      </c>
      <c r="E63" s="76" t="s">
        <v>290</v>
      </c>
      <c r="F63" s="63" t="s">
        <v>164</v>
      </c>
      <c r="G63" s="63"/>
      <c r="H63" s="79">
        <f>H64</f>
        <v>100</v>
      </c>
      <c r="I63" s="79">
        <f>I64</f>
        <v>48.6</v>
      </c>
      <c r="J63" s="79">
        <f t="shared" si="1"/>
        <v>48.6</v>
      </c>
    </row>
    <row r="64" spans="1:10" ht="30">
      <c r="A64" s="65"/>
      <c r="B64" s="70" t="s">
        <v>165</v>
      </c>
      <c r="C64" s="62">
        <v>992</v>
      </c>
      <c r="D64" s="76" t="s">
        <v>287</v>
      </c>
      <c r="E64" s="76" t="s">
        <v>290</v>
      </c>
      <c r="F64" s="63" t="s">
        <v>166</v>
      </c>
      <c r="G64" s="63"/>
      <c r="H64" s="79">
        <f>H65</f>
        <v>100</v>
      </c>
      <c r="I64" s="79">
        <f>I65</f>
        <v>48.6</v>
      </c>
      <c r="J64" s="79">
        <f t="shared" si="1"/>
        <v>48.6</v>
      </c>
    </row>
    <row r="65" spans="1:10" ht="30">
      <c r="A65" s="63"/>
      <c r="B65" s="70" t="s">
        <v>146</v>
      </c>
      <c r="C65" s="62">
        <v>992</v>
      </c>
      <c r="D65" s="76" t="s">
        <v>287</v>
      </c>
      <c r="E65" s="76" t="s">
        <v>290</v>
      </c>
      <c r="F65" s="63" t="s">
        <v>166</v>
      </c>
      <c r="G65" s="63">
        <v>200</v>
      </c>
      <c r="H65" s="77">
        <v>100</v>
      </c>
      <c r="I65" s="79">
        <v>48.6</v>
      </c>
      <c r="J65" s="79">
        <f t="shared" si="1"/>
        <v>48.6</v>
      </c>
    </row>
    <row r="66" spans="1:10" ht="15">
      <c r="A66" s="65">
        <v>5</v>
      </c>
      <c r="B66" s="68" t="s">
        <v>45</v>
      </c>
      <c r="C66" s="66">
        <v>992</v>
      </c>
      <c r="D66" s="75" t="s">
        <v>291</v>
      </c>
      <c r="E66" s="75" t="s">
        <v>285</v>
      </c>
      <c r="F66" s="65"/>
      <c r="G66" s="65"/>
      <c r="H66" s="80">
        <f>H67+H73</f>
        <v>580.6</v>
      </c>
      <c r="I66" s="80">
        <f>I67+I73</f>
        <v>487.69999999999993</v>
      </c>
      <c r="J66" s="80">
        <f t="shared" si="1"/>
        <v>83.99931105752668</v>
      </c>
    </row>
    <row r="67" spans="1:10" ht="15">
      <c r="A67" s="63"/>
      <c r="B67" s="70" t="s">
        <v>46</v>
      </c>
      <c r="C67" s="62">
        <v>992</v>
      </c>
      <c r="D67" s="76" t="s">
        <v>291</v>
      </c>
      <c r="E67" s="76" t="s">
        <v>286</v>
      </c>
      <c r="F67" s="63"/>
      <c r="G67" s="63"/>
      <c r="H67" s="79">
        <f aca="true" t="shared" si="8" ref="H67:I71">H68</f>
        <v>20</v>
      </c>
      <c r="I67" s="79">
        <f t="shared" si="8"/>
        <v>0</v>
      </c>
      <c r="J67" s="79">
        <f t="shared" si="1"/>
        <v>0</v>
      </c>
    </row>
    <row r="68" spans="1:10" ht="30">
      <c r="A68" s="63"/>
      <c r="B68" s="70" t="s">
        <v>270</v>
      </c>
      <c r="C68" s="62">
        <v>992</v>
      </c>
      <c r="D68" s="76" t="s">
        <v>291</v>
      </c>
      <c r="E68" s="76" t="s">
        <v>286</v>
      </c>
      <c r="F68" s="63" t="s">
        <v>168</v>
      </c>
      <c r="G68" s="63"/>
      <c r="H68" s="79">
        <f t="shared" si="8"/>
        <v>20</v>
      </c>
      <c r="I68" s="79">
        <f t="shared" si="8"/>
        <v>0</v>
      </c>
      <c r="J68" s="79">
        <f t="shared" si="1"/>
        <v>0</v>
      </c>
    </row>
    <row r="69" spans="1:10" ht="30">
      <c r="A69" s="63"/>
      <c r="B69" s="72" t="s">
        <v>142</v>
      </c>
      <c r="C69" s="62">
        <v>992</v>
      </c>
      <c r="D69" s="76" t="s">
        <v>291</v>
      </c>
      <c r="E69" s="76" t="s">
        <v>286</v>
      </c>
      <c r="F69" s="63" t="s">
        <v>169</v>
      </c>
      <c r="G69" s="63"/>
      <c r="H69" s="79">
        <f t="shared" si="8"/>
        <v>20</v>
      </c>
      <c r="I69" s="79">
        <f t="shared" si="8"/>
        <v>0</v>
      </c>
      <c r="J69" s="79">
        <f t="shared" si="1"/>
        <v>0</v>
      </c>
    </row>
    <row r="70" spans="1:10" ht="15">
      <c r="A70" s="63"/>
      <c r="B70" s="72" t="s">
        <v>170</v>
      </c>
      <c r="C70" s="62">
        <v>992</v>
      </c>
      <c r="D70" s="76" t="s">
        <v>291</v>
      </c>
      <c r="E70" s="76" t="s">
        <v>286</v>
      </c>
      <c r="F70" s="63" t="s">
        <v>171</v>
      </c>
      <c r="G70" s="63"/>
      <c r="H70" s="79">
        <f t="shared" si="8"/>
        <v>20</v>
      </c>
      <c r="I70" s="79">
        <f t="shared" si="8"/>
        <v>0</v>
      </c>
      <c r="J70" s="79">
        <f t="shared" si="1"/>
        <v>0</v>
      </c>
    </row>
    <row r="71" spans="1:10" ht="30">
      <c r="A71" s="63"/>
      <c r="B71" s="70" t="s">
        <v>172</v>
      </c>
      <c r="C71" s="62">
        <v>992</v>
      </c>
      <c r="D71" s="76" t="s">
        <v>291</v>
      </c>
      <c r="E71" s="76" t="s">
        <v>286</v>
      </c>
      <c r="F71" s="63" t="s">
        <v>173</v>
      </c>
      <c r="G71" s="63"/>
      <c r="H71" s="79">
        <f t="shared" si="8"/>
        <v>20</v>
      </c>
      <c r="I71" s="79">
        <f t="shared" si="8"/>
        <v>0</v>
      </c>
      <c r="J71" s="79">
        <f t="shared" si="1"/>
        <v>0</v>
      </c>
    </row>
    <row r="72" spans="1:10" ht="30">
      <c r="A72" s="63"/>
      <c r="B72" s="70" t="s">
        <v>146</v>
      </c>
      <c r="C72" s="62">
        <v>992</v>
      </c>
      <c r="D72" s="76" t="s">
        <v>291</v>
      </c>
      <c r="E72" s="76" t="s">
        <v>286</v>
      </c>
      <c r="F72" s="63" t="s">
        <v>173</v>
      </c>
      <c r="G72" s="63">
        <v>200</v>
      </c>
      <c r="H72" s="77">
        <v>20</v>
      </c>
      <c r="I72" s="79">
        <v>0</v>
      </c>
      <c r="J72" s="79">
        <f t="shared" si="1"/>
        <v>0</v>
      </c>
    </row>
    <row r="73" spans="1:10" ht="15">
      <c r="A73" s="63"/>
      <c r="B73" s="70" t="s">
        <v>47</v>
      </c>
      <c r="C73" s="62">
        <v>992</v>
      </c>
      <c r="D73" s="76" t="s">
        <v>291</v>
      </c>
      <c r="E73" s="76" t="s">
        <v>289</v>
      </c>
      <c r="F73" s="63"/>
      <c r="G73" s="63"/>
      <c r="H73" s="79">
        <f>H74</f>
        <v>560.6</v>
      </c>
      <c r="I73" s="79">
        <f>I74</f>
        <v>487.69999999999993</v>
      </c>
      <c r="J73" s="79">
        <f aca="true" t="shared" si="9" ref="J73:J127">I73/H73*100</f>
        <v>86.99607563325007</v>
      </c>
    </row>
    <row r="74" spans="1:10" ht="30">
      <c r="A74" s="65"/>
      <c r="B74" s="70" t="s">
        <v>271</v>
      </c>
      <c r="C74" s="62">
        <v>992</v>
      </c>
      <c r="D74" s="76" t="s">
        <v>291</v>
      </c>
      <c r="E74" s="76" t="s">
        <v>289</v>
      </c>
      <c r="F74" s="63" t="s">
        <v>175</v>
      </c>
      <c r="G74" s="63"/>
      <c r="H74" s="79">
        <f>H75+H78</f>
        <v>560.6</v>
      </c>
      <c r="I74" s="79">
        <f>I75+I78</f>
        <v>487.69999999999993</v>
      </c>
      <c r="J74" s="79">
        <f t="shared" si="9"/>
        <v>86.99607563325007</v>
      </c>
    </row>
    <row r="75" spans="1:10" ht="45">
      <c r="A75" s="65"/>
      <c r="B75" s="70" t="s">
        <v>176</v>
      </c>
      <c r="C75" s="62">
        <v>992</v>
      </c>
      <c r="D75" s="76" t="s">
        <v>291</v>
      </c>
      <c r="E75" s="76" t="s">
        <v>289</v>
      </c>
      <c r="F75" s="63" t="s">
        <v>177</v>
      </c>
      <c r="G75" s="63"/>
      <c r="H75" s="79">
        <f>H76</f>
        <v>2</v>
      </c>
      <c r="I75" s="79">
        <f>I76</f>
        <v>2</v>
      </c>
      <c r="J75" s="79">
        <f t="shared" si="9"/>
        <v>100</v>
      </c>
    </row>
    <row r="76" spans="1:10" ht="45">
      <c r="A76" s="65"/>
      <c r="B76" s="70" t="s">
        <v>283</v>
      </c>
      <c r="C76" s="62">
        <v>992</v>
      </c>
      <c r="D76" s="76" t="s">
        <v>291</v>
      </c>
      <c r="E76" s="76" t="s">
        <v>289</v>
      </c>
      <c r="F76" s="63" t="s">
        <v>178</v>
      </c>
      <c r="G76" s="63"/>
      <c r="H76" s="79">
        <f>H77</f>
        <v>2</v>
      </c>
      <c r="I76" s="79">
        <f>I77</f>
        <v>2</v>
      </c>
      <c r="J76" s="79">
        <f t="shared" si="9"/>
        <v>100</v>
      </c>
    </row>
    <row r="77" spans="1:10" ht="30">
      <c r="A77" s="65"/>
      <c r="B77" s="70" t="s">
        <v>146</v>
      </c>
      <c r="C77" s="62">
        <v>992</v>
      </c>
      <c r="D77" s="76" t="s">
        <v>291</v>
      </c>
      <c r="E77" s="76" t="s">
        <v>289</v>
      </c>
      <c r="F77" s="63" t="s">
        <v>178</v>
      </c>
      <c r="G77" s="63">
        <v>200</v>
      </c>
      <c r="H77" s="77">
        <v>2</v>
      </c>
      <c r="I77" s="79">
        <v>2</v>
      </c>
      <c r="J77" s="79">
        <f t="shared" si="9"/>
        <v>100</v>
      </c>
    </row>
    <row r="78" spans="1:10" ht="30">
      <c r="A78" s="65"/>
      <c r="B78" s="70" t="s">
        <v>142</v>
      </c>
      <c r="C78" s="62">
        <v>992</v>
      </c>
      <c r="D78" s="76" t="s">
        <v>291</v>
      </c>
      <c r="E78" s="76" t="s">
        <v>289</v>
      </c>
      <c r="F78" s="63" t="s">
        <v>179</v>
      </c>
      <c r="G78" s="63"/>
      <c r="H78" s="79">
        <f>H79+H81+H83</f>
        <v>558.6</v>
      </c>
      <c r="I78" s="79">
        <f>I79+I81+I83</f>
        <v>485.69999999999993</v>
      </c>
      <c r="J78" s="79">
        <f t="shared" si="9"/>
        <v>86.94951664876476</v>
      </c>
    </row>
    <row r="79" spans="1:10" ht="15">
      <c r="A79" s="63"/>
      <c r="B79" s="70" t="s">
        <v>180</v>
      </c>
      <c r="C79" s="62">
        <v>992</v>
      </c>
      <c r="D79" s="76" t="s">
        <v>291</v>
      </c>
      <c r="E79" s="76" t="s">
        <v>289</v>
      </c>
      <c r="F79" s="63" t="s">
        <v>181</v>
      </c>
      <c r="G79" s="63"/>
      <c r="H79" s="79">
        <f>H80</f>
        <v>200</v>
      </c>
      <c r="I79" s="79">
        <f>I80</f>
        <v>160.9</v>
      </c>
      <c r="J79" s="79">
        <f t="shared" si="9"/>
        <v>80.45</v>
      </c>
    </row>
    <row r="80" spans="1:10" ht="30">
      <c r="A80" s="63"/>
      <c r="B80" s="70" t="s">
        <v>146</v>
      </c>
      <c r="C80" s="62">
        <v>992</v>
      </c>
      <c r="D80" s="76" t="s">
        <v>291</v>
      </c>
      <c r="E80" s="76" t="s">
        <v>289</v>
      </c>
      <c r="F80" s="63" t="s">
        <v>181</v>
      </c>
      <c r="G80" s="63">
        <v>200</v>
      </c>
      <c r="H80" s="77">
        <v>200</v>
      </c>
      <c r="I80" s="79">
        <v>160.9</v>
      </c>
      <c r="J80" s="79">
        <f t="shared" si="9"/>
        <v>80.45</v>
      </c>
    </row>
    <row r="81" spans="1:10" ht="30">
      <c r="A81" s="63"/>
      <c r="B81" s="70" t="s">
        <v>182</v>
      </c>
      <c r="C81" s="62">
        <v>992</v>
      </c>
      <c r="D81" s="76" t="s">
        <v>291</v>
      </c>
      <c r="E81" s="76" t="s">
        <v>289</v>
      </c>
      <c r="F81" s="63" t="s">
        <v>183</v>
      </c>
      <c r="G81" s="63"/>
      <c r="H81" s="79">
        <f>H82</f>
        <v>328.6</v>
      </c>
      <c r="I81" s="79">
        <f>I82</f>
        <v>305.4</v>
      </c>
      <c r="J81" s="79">
        <f t="shared" si="9"/>
        <v>92.93974437005477</v>
      </c>
    </row>
    <row r="82" spans="1:10" ht="30">
      <c r="A82" s="63"/>
      <c r="B82" s="70" t="s">
        <v>146</v>
      </c>
      <c r="C82" s="62">
        <v>992</v>
      </c>
      <c r="D82" s="76" t="s">
        <v>291</v>
      </c>
      <c r="E82" s="76" t="s">
        <v>289</v>
      </c>
      <c r="F82" s="63" t="s">
        <v>183</v>
      </c>
      <c r="G82" s="63">
        <v>200</v>
      </c>
      <c r="H82" s="77">
        <v>328.6</v>
      </c>
      <c r="I82" s="79">
        <v>305.4</v>
      </c>
      <c r="J82" s="79">
        <f t="shared" si="9"/>
        <v>92.93974437005477</v>
      </c>
    </row>
    <row r="83" spans="1:10" ht="30">
      <c r="A83" s="63"/>
      <c r="B83" s="70" t="s">
        <v>184</v>
      </c>
      <c r="C83" s="62">
        <v>992</v>
      </c>
      <c r="D83" s="76" t="s">
        <v>291</v>
      </c>
      <c r="E83" s="76" t="s">
        <v>289</v>
      </c>
      <c r="F83" s="63" t="s">
        <v>185</v>
      </c>
      <c r="G83" s="63"/>
      <c r="H83" s="79">
        <f>H84</f>
        <v>30</v>
      </c>
      <c r="I83" s="79">
        <f>I84</f>
        <v>19.4</v>
      </c>
      <c r="J83" s="79">
        <f t="shared" si="9"/>
        <v>64.66666666666666</v>
      </c>
    </row>
    <row r="84" spans="1:10" ht="30">
      <c r="A84" s="63"/>
      <c r="B84" s="70" t="s">
        <v>146</v>
      </c>
      <c r="C84" s="62">
        <v>992</v>
      </c>
      <c r="D84" s="76" t="s">
        <v>291</v>
      </c>
      <c r="E84" s="76" t="s">
        <v>289</v>
      </c>
      <c r="F84" s="63" t="s">
        <v>185</v>
      </c>
      <c r="G84" s="63">
        <v>200</v>
      </c>
      <c r="H84" s="77">
        <v>30</v>
      </c>
      <c r="I84" s="79">
        <v>19.4</v>
      </c>
      <c r="J84" s="79">
        <f t="shared" si="9"/>
        <v>64.66666666666666</v>
      </c>
    </row>
    <row r="85" spans="1:10" ht="15">
      <c r="A85" s="65">
        <v>6</v>
      </c>
      <c r="B85" s="68" t="s">
        <v>50</v>
      </c>
      <c r="C85" s="66">
        <v>992</v>
      </c>
      <c r="D85" s="75" t="s">
        <v>292</v>
      </c>
      <c r="E85" s="75" t="s">
        <v>285</v>
      </c>
      <c r="F85" s="65"/>
      <c r="G85" s="65"/>
      <c r="H85" s="80">
        <f>H86</f>
        <v>3955.7000000000003</v>
      </c>
      <c r="I85" s="80">
        <f>I86</f>
        <v>2467.3</v>
      </c>
      <c r="J85" s="80">
        <f t="shared" si="9"/>
        <v>62.373284121647245</v>
      </c>
    </row>
    <row r="86" spans="1:10" ht="15">
      <c r="A86" s="63"/>
      <c r="B86" s="70" t="s">
        <v>51</v>
      </c>
      <c r="C86" s="62">
        <v>992</v>
      </c>
      <c r="D86" s="76" t="s">
        <v>292</v>
      </c>
      <c r="E86" s="76" t="s">
        <v>284</v>
      </c>
      <c r="F86" s="63"/>
      <c r="G86" s="63"/>
      <c r="H86" s="79">
        <f>H87</f>
        <v>3955.7000000000003</v>
      </c>
      <c r="I86" s="79">
        <f>I87</f>
        <v>2467.3</v>
      </c>
      <c r="J86" s="79">
        <f t="shared" si="9"/>
        <v>62.373284121647245</v>
      </c>
    </row>
    <row r="87" spans="1:10" ht="45">
      <c r="A87" s="63"/>
      <c r="B87" s="70" t="s">
        <v>272</v>
      </c>
      <c r="C87" s="62">
        <v>992</v>
      </c>
      <c r="D87" s="76" t="s">
        <v>292</v>
      </c>
      <c r="E87" s="76" t="s">
        <v>284</v>
      </c>
      <c r="F87" s="63" t="s">
        <v>187</v>
      </c>
      <c r="G87" s="63"/>
      <c r="H87" s="79">
        <f>H88+H98+H105</f>
        <v>3955.7000000000003</v>
      </c>
      <c r="I87" s="79">
        <f>I88+I98+I105</f>
        <v>2467.3</v>
      </c>
      <c r="J87" s="79">
        <f t="shared" si="9"/>
        <v>62.373284121647245</v>
      </c>
    </row>
    <row r="88" spans="1:10" ht="45">
      <c r="A88" s="63"/>
      <c r="B88" s="22" t="s">
        <v>188</v>
      </c>
      <c r="C88" s="62">
        <v>992</v>
      </c>
      <c r="D88" s="76" t="s">
        <v>292</v>
      </c>
      <c r="E88" s="76" t="s">
        <v>284</v>
      </c>
      <c r="F88" s="63" t="s">
        <v>189</v>
      </c>
      <c r="G88" s="63"/>
      <c r="H88" s="79">
        <f>H89+H92+H95</f>
        <v>2676.3</v>
      </c>
      <c r="I88" s="79">
        <f>I89+I92+I95</f>
        <v>1750.2</v>
      </c>
      <c r="J88" s="79">
        <f t="shared" si="9"/>
        <v>65.3962560251093</v>
      </c>
    </row>
    <row r="89" spans="1:10" ht="45">
      <c r="A89" s="63"/>
      <c r="B89" s="22" t="s">
        <v>190</v>
      </c>
      <c r="C89" s="62">
        <v>992</v>
      </c>
      <c r="D89" s="76" t="s">
        <v>292</v>
      </c>
      <c r="E89" s="76" t="s">
        <v>284</v>
      </c>
      <c r="F89" s="63" t="s">
        <v>191</v>
      </c>
      <c r="G89" s="63"/>
      <c r="H89" s="79">
        <f>H90</f>
        <v>1218.8</v>
      </c>
      <c r="I89" s="79">
        <f>I90</f>
        <v>590</v>
      </c>
      <c r="J89" s="79">
        <f t="shared" si="9"/>
        <v>48.408270429931086</v>
      </c>
    </row>
    <row r="90" spans="1:10" ht="30">
      <c r="A90" s="63"/>
      <c r="B90" s="22" t="s">
        <v>192</v>
      </c>
      <c r="C90" s="62">
        <v>992</v>
      </c>
      <c r="D90" s="76" t="s">
        <v>292</v>
      </c>
      <c r="E90" s="76" t="s">
        <v>284</v>
      </c>
      <c r="F90" s="63" t="s">
        <v>193</v>
      </c>
      <c r="G90" s="63"/>
      <c r="H90" s="79">
        <f>H91</f>
        <v>1218.8</v>
      </c>
      <c r="I90" s="79">
        <f>I91</f>
        <v>590</v>
      </c>
      <c r="J90" s="79">
        <f t="shared" si="9"/>
        <v>48.408270429931086</v>
      </c>
    </row>
    <row r="91" spans="1:10" ht="45">
      <c r="A91" s="63"/>
      <c r="B91" s="22" t="s">
        <v>194</v>
      </c>
      <c r="C91" s="62">
        <v>992</v>
      </c>
      <c r="D91" s="76" t="s">
        <v>292</v>
      </c>
      <c r="E91" s="76" t="s">
        <v>284</v>
      </c>
      <c r="F91" s="63" t="s">
        <v>193</v>
      </c>
      <c r="G91" s="63">
        <v>600</v>
      </c>
      <c r="H91" s="77">
        <v>1218.8</v>
      </c>
      <c r="I91" s="79">
        <v>590</v>
      </c>
      <c r="J91" s="79">
        <f t="shared" si="9"/>
        <v>48.408270429931086</v>
      </c>
    </row>
    <row r="92" spans="1:10" ht="270">
      <c r="A92" s="63"/>
      <c r="B92" s="22" t="s">
        <v>195</v>
      </c>
      <c r="C92" s="62">
        <v>992</v>
      </c>
      <c r="D92" s="76" t="s">
        <v>292</v>
      </c>
      <c r="E92" s="76" t="s">
        <v>284</v>
      </c>
      <c r="F92" s="63" t="s">
        <v>196</v>
      </c>
      <c r="G92" s="63"/>
      <c r="H92" s="77">
        <f>H93</f>
        <v>1357.5</v>
      </c>
      <c r="I92" s="77">
        <f>I93</f>
        <v>1060.2</v>
      </c>
      <c r="J92" s="79">
        <f t="shared" si="9"/>
        <v>78.09944751381217</v>
      </c>
    </row>
    <row r="93" spans="1:10" ht="211.5" customHeight="1">
      <c r="A93" s="63"/>
      <c r="B93" s="22" t="s">
        <v>273</v>
      </c>
      <c r="C93" s="62">
        <v>992</v>
      </c>
      <c r="D93" s="76" t="s">
        <v>292</v>
      </c>
      <c r="E93" s="76" t="s">
        <v>284</v>
      </c>
      <c r="F93" s="63" t="s">
        <v>197</v>
      </c>
      <c r="G93" s="63"/>
      <c r="H93" s="77">
        <f>H94</f>
        <v>1357.5</v>
      </c>
      <c r="I93" s="77">
        <f>I94</f>
        <v>1060.2</v>
      </c>
      <c r="J93" s="79">
        <f t="shared" si="9"/>
        <v>78.09944751381217</v>
      </c>
    </row>
    <row r="94" spans="1:10" ht="45">
      <c r="A94" s="63"/>
      <c r="B94" s="22" t="s">
        <v>194</v>
      </c>
      <c r="C94" s="62">
        <v>992</v>
      </c>
      <c r="D94" s="76" t="s">
        <v>292</v>
      </c>
      <c r="E94" s="76" t="s">
        <v>284</v>
      </c>
      <c r="F94" s="63" t="s">
        <v>197</v>
      </c>
      <c r="G94" s="63">
        <v>600</v>
      </c>
      <c r="H94" s="77">
        <v>1357.5</v>
      </c>
      <c r="I94" s="79">
        <v>1060.2</v>
      </c>
      <c r="J94" s="79">
        <f t="shared" si="9"/>
        <v>78.09944751381217</v>
      </c>
    </row>
    <row r="95" spans="1:10" ht="45">
      <c r="A95" s="63"/>
      <c r="B95" s="22" t="s">
        <v>198</v>
      </c>
      <c r="C95" s="62">
        <v>992</v>
      </c>
      <c r="D95" s="76" t="s">
        <v>292</v>
      </c>
      <c r="E95" s="76" t="s">
        <v>284</v>
      </c>
      <c r="F95" s="63" t="s">
        <v>199</v>
      </c>
      <c r="G95" s="63"/>
      <c r="H95" s="79">
        <f>H96</f>
        <v>100</v>
      </c>
      <c r="I95" s="79">
        <f>I96</f>
        <v>100</v>
      </c>
      <c r="J95" s="79">
        <f t="shared" si="9"/>
        <v>100</v>
      </c>
    </row>
    <row r="96" spans="1:10" ht="45">
      <c r="A96" s="63"/>
      <c r="B96" s="22" t="s">
        <v>200</v>
      </c>
      <c r="C96" s="62">
        <v>992</v>
      </c>
      <c r="D96" s="76" t="s">
        <v>292</v>
      </c>
      <c r="E96" s="76" t="s">
        <v>284</v>
      </c>
      <c r="F96" s="63" t="s">
        <v>201</v>
      </c>
      <c r="G96" s="63"/>
      <c r="H96" s="79">
        <f>H97</f>
        <v>100</v>
      </c>
      <c r="I96" s="79">
        <f>I97</f>
        <v>100</v>
      </c>
      <c r="J96" s="79">
        <f t="shared" si="9"/>
        <v>100</v>
      </c>
    </row>
    <row r="97" spans="1:10" ht="45">
      <c r="A97" s="63"/>
      <c r="B97" s="22" t="s">
        <v>194</v>
      </c>
      <c r="C97" s="62">
        <v>992</v>
      </c>
      <c r="D97" s="76" t="s">
        <v>292</v>
      </c>
      <c r="E97" s="76" t="s">
        <v>284</v>
      </c>
      <c r="F97" s="63" t="s">
        <v>201</v>
      </c>
      <c r="G97" s="63">
        <v>600</v>
      </c>
      <c r="H97" s="77">
        <v>100</v>
      </c>
      <c r="I97" s="79">
        <v>100</v>
      </c>
      <c r="J97" s="79">
        <f t="shared" si="9"/>
        <v>100</v>
      </c>
    </row>
    <row r="98" spans="1:10" ht="30">
      <c r="A98" s="63"/>
      <c r="B98" s="22" t="s">
        <v>202</v>
      </c>
      <c r="C98" s="62">
        <v>992</v>
      </c>
      <c r="D98" s="76" t="s">
        <v>292</v>
      </c>
      <c r="E98" s="76" t="s">
        <v>284</v>
      </c>
      <c r="F98" s="63" t="s">
        <v>203</v>
      </c>
      <c r="G98" s="63"/>
      <c r="H98" s="79">
        <f>H99+H102</f>
        <v>1179.4</v>
      </c>
      <c r="I98" s="79">
        <f>I99+I102</f>
        <v>717.1</v>
      </c>
      <c r="J98" s="79">
        <f t="shared" si="9"/>
        <v>60.80210276411735</v>
      </c>
    </row>
    <row r="99" spans="1:10" ht="45">
      <c r="A99" s="63"/>
      <c r="B99" s="22" t="s">
        <v>190</v>
      </c>
      <c r="C99" s="62">
        <v>992</v>
      </c>
      <c r="D99" s="76" t="s">
        <v>292</v>
      </c>
      <c r="E99" s="76" t="s">
        <v>284</v>
      </c>
      <c r="F99" s="63" t="s">
        <v>204</v>
      </c>
      <c r="G99" s="63"/>
      <c r="H99" s="79">
        <f>H100</f>
        <v>663.1</v>
      </c>
      <c r="I99" s="79">
        <f>I100</f>
        <v>332</v>
      </c>
      <c r="J99" s="79">
        <f t="shared" si="9"/>
        <v>50.06786306741064</v>
      </c>
    </row>
    <row r="100" spans="1:10" ht="30">
      <c r="A100" s="63"/>
      <c r="B100" s="22" t="s">
        <v>192</v>
      </c>
      <c r="C100" s="62">
        <v>992</v>
      </c>
      <c r="D100" s="76" t="s">
        <v>292</v>
      </c>
      <c r="E100" s="76" t="s">
        <v>284</v>
      </c>
      <c r="F100" s="63" t="s">
        <v>205</v>
      </c>
      <c r="G100" s="63"/>
      <c r="H100" s="79">
        <f>H101</f>
        <v>663.1</v>
      </c>
      <c r="I100" s="79">
        <f>I101</f>
        <v>332</v>
      </c>
      <c r="J100" s="79">
        <f t="shared" si="9"/>
        <v>50.06786306741064</v>
      </c>
    </row>
    <row r="101" spans="1:10" ht="45">
      <c r="A101" s="63"/>
      <c r="B101" s="22" t="s">
        <v>194</v>
      </c>
      <c r="C101" s="62">
        <v>992</v>
      </c>
      <c r="D101" s="76" t="s">
        <v>292</v>
      </c>
      <c r="E101" s="76" t="s">
        <v>284</v>
      </c>
      <c r="F101" s="63" t="s">
        <v>205</v>
      </c>
      <c r="G101" s="63">
        <v>600</v>
      </c>
      <c r="H101" s="77">
        <v>663.1</v>
      </c>
      <c r="I101" s="79">
        <v>332</v>
      </c>
      <c r="J101" s="79">
        <f t="shared" si="9"/>
        <v>50.06786306741064</v>
      </c>
    </row>
    <row r="102" spans="1:10" ht="200.25" customHeight="1">
      <c r="A102" s="63"/>
      <c r="B102" s="22" t="s">
        <v>195</v>
      </c>
      <c r="C102" s="62">
        <v>992</v>
      </c>
      <c r="D102" s="76" t="s">
        <v>292</v>
      </c>
      <c r="E102" s="76" t="s">
        <v>284</v>
      </c>
      <c r="F102" s="63" t="s">
        <v>206</v>
      </c>
      <c r="G102" s="63"/>
      <c r="H102" s="79">
        <f>H103</f>
        <v>516.3</v>
      </c>
      <c r="I102" s="79">
        <f>I103</f>
        <v>385.1</v>
      </c>
      <c r="J102" s="79">
        <f t="shared" si="9"/>
        <v>74.58841758667442</v>
      </c>
    </row>
    <row r="103" spans="1:10" ht="211.5" customHeight="1">
      <c r="A103" s="63"/>
      <c r="B103" s="22" t="s">
        <v>274</v>
      </c>
      <c r="C103" s="62">
        <v>992</v>
      </c>
      <c r="D103" s="76" t="s">
        <v>292</v>
      </c>
      <c r="E103" s="76" t="s">
        <v>284</v>
      </c>
      <c r="F103" s="63" t="s">
        <v>207</v>
      </c>
      <c r="G103" s="63"/>
      <c r="H103" s="79">
        <f>H104</f>
        <v>516.3</v>
      </c>
      <c r="I103" s="79">
        <f>I104</f>
        <v>385.1</v>
      </c>
      <c r="J103" s="79">
        <f t="shared" si="9"/>
        <v>74.58841758667442</v>
      </c>
    </row>
    <row r="104" spans="1:10" ht="45.75" customHeight="1">
      <c r="A104" s="63"/>
      <c r="B104" s="22" t="s">
        <v>194</v>
      </c>
      <c r="C104" s="62">
        <v>992</v>
      </c>
      <c r="D104" s="76" t="s">
        <v>292</v>
      </c>
      <c r="E104" s="76" t="s">
        <v>284</v>
      </c>
      <c r="F104" s="63" t="s">
        <v>207</v>
      </c>
      <c r="G104" s="63">
        <v>600</v>
      </c>
      <c r="H104" s="77">
        <v>516.3</v>
      </c>
      <c r="I104" s="79">
        <v>385.1</v>
      </c>
      <c r="J104" s="79">
        <f t="shared" si="9"/>
        <v>74.58841758667442</v>
      </c>
    </row>
    <row r="105" spans="1:10" ht="108.75" customHeight="1">
      <c r="A105" s="63"/>
      <c r="B105" s="22" t="s">
        <v>208</v>
      </c>
      <c r="C105" s="62">
        <v>992</v>
      </c>
      <c r="D105" s="76" t="s">
        <v>292</v>
      </c>
      <c r="E105" s="76" t="s">
        <v>284</v>
      </c>
      <c r="F105" s="63" t="s">
        <v>209</v>
      </c>
      <c r="G105" s="63"/>
      <c r="H105" s="79">
        <f>H106</f>
        <v>100</v>
      </c>
      <c r="I105" s="79">
        <f>I106</f>
        <v>0</v>
      </c>
      <c r="J105" s="79">
        <f t="shared" si="9"/>
        <v>0</v>
      </c>
    </row>
    <row r="106" spans="1:10" ht="105">
      <c r="A106" s="63"/>
      <c r="B106" s="22" t="s">
        <v>210</v>
      </c>
      <c r="C106" s="62">
        <v>992</v>
      </c>
      <c r="D106" s="76" t="s">
        <v>292</v>
      </c>
      <c r="E106" s="76" t="s">
        <v>284</v>
      </c>
      <c r="F106" s="63" t="s">
        <v>211</v>
      </c>
      <c r="G106" s="63"/>
      <c r="H106" s="79">
        <f>H107</f>
        <v>100</v>
      </c>
      <c r="I106" s="79">
        <f>I107</f>
        <v>0</v>
      </c>
      <c r="J106" s="79">
        <f t="shared" si="9"/>
        <v>0</v>
      </c>
    </row>
    <row r="107" spans="1:10" ht="30">
      <c r="A107" s="63"/>
      <c r="B107" s="22" t="s">
        <v>146</v>
      </c>
      <c r="C107" s="62">
        <v>992</v>
      </c>
      <c r="D107" s="76" t="s">
        <v>292</v>
      </c>
      <c r="E107" s="76" t="s">
        <v>284</v>
      </c>
      <c r="F107" s="63" t="s">
        <v>211</v>
      </c>
      <c r="G107" s="63">
        <v>200</v>
      </c>
      <c r="H107" s="77">
        <v>100</v>
      </c>
      <c r="I107" s="79">
        <v>0</v>
      </c>
      <c r="J107" s="79">
        <f t="shared" si="9"/>
        <v>0</v>
      </c>
    </row>
    <row r="108" spans="1:10" ht="15">
      <c r="A108" s="65">
        <v>7</v>
      </c>
      <c r="B108" s="68" t="s">
        <v>52</v>
      </c>
      <c r="C108" s="66">
        <v>992</v>
      </c>
      <c r="D108" s="75">
        <v>10</v>
      </c>
      <c r="E108" s="75" t="s">
        <v>285</v>
      </c>
      <c r="F108" s="65"/>
      <c r="G108" s="65"/>
      <c r="H108" s="80">
        <f aca="true" t="shared" si="10" ref="H108:I113">H109</f>
        <v>79.7</v>
      </c>
      <c r="I108" s="80">
        <f t="shared" si="10"/>
        <v>53.1</v>
      </c>
      <c r="J108" s="80">
        <f t="shared" si="9"/>
        <v>66.62484316185696</v>
      </c>
    </row>
    <row r="109" spans="1:10" ht="15">
      <c r="A109" s="63"/>
      <c r="B109" s="70" t="s">
        <v>53</v>
      </c>
      <c r="C109" s="62">
        <v>992</v>
      </c>
      <c r="D109" s="76">
        <v>10</v>
      </c>
      <c r="E109" s="76" t="s">
        <v>284</v>
      </c>
      <c r="F109" s="63"/>
      <c r="G109" s="63"/>
      <c r="H109" s="79">
        <f t="shared" si="10"/>
        <v>79.7</v>
      </c>
      <c r="I109" s="79">
        <f t="shared" si="10"/>
        <v>53.1</v>
      </c>
      <c r="J109" s="79">
        <f t="shared" si="9"/>
        <v>66.62484316185696</v>
      </c>
    </row>
    <row r="110" spans="1:10" ht="45">
      <c r="A110" s="63"/>
      <c r="B110" s="70" t="s">
        <v>275</v>
      </c>
      <c r="C110" s="62">
        <v>992</v>
      </c>
      <c r="D110" s="76">
        <v>10</v>
      </c>
      <c r="E110" s="76" t="s">
        <v>284</v>
      </c>
      <c r="F110" s="63" t="s">
        <v>213</v>
      </c>
      <c r="G110" s="63"/>
      <c r="H110" s="79">
        <f t="shared" si="10"/>
        <v>79.7</v>
      </c>
      <c r="I110" s="79">
        <f t="shared" si="10"/>
        <v>53.1</v>
      </c>
      <c r="J110" s="79">
        <f t="shared" si="9"/>
        <v>66.62484316185696</v>
      </c>
    </row>
    <row r="111" spans="1:10" ht="30">
      <c r="A111" s="63"/>
      <c r="B111" s="70" t="s">
        <v>142</v>
      </c>
      <c r="C111" s="62">
        <v>992</v>
      </c>
      <c r="D111" s="76">
        <v>10</v>
      </c>
      <c r="E111" s="76" t="s">
        <v>284</v>
      </c>
      <c r="F111" s="63" t="s">
        <v>214</v>
      </c>
      <c r="G111" s="63"/>
      <c r="H111" s="79">
        <f t="shared" si="10"/>
        <v>79.7</v>
      </c>
      <c r="I111" s="79">
        <f t="shared" si="10"/>
        <v>53.1</v>
      </c>
      <c r="J111" s="79">
        <f t="shared" si="9"/>
        <v>66.62484316185696</v>
      </c>
    </row>
    <row r="112" spans="1:10" ht="30">
      <c r="A112" s="63"/>
      <c r="B112" s="70" t="s">
        <v>215</v>
      </c>
      <c r="C112" s="62">
        <v>992</v>
      </c>
      <c r="D112" s="76">
        <v>10</v>
      </c>
      <c r="E112" s="76" t="s">
        <v>284</v>
      </c>
      <c r="F112" s="63" t="s">
        <v>216</v>
      </c>
      <c r="G112" s="63"/>
      <c r="H112" s="79">
        <f t="shared" si="10"/>
        <v>79.7</v>
      </c>
      <c r="I112" s="79">
        <f t="shared" si="10"/>
        <v>53.1</v>
      </c>
      <c r="J112" s="79">
        <f t="shared" si="9"/>
        <v>66.62484316185696</v>
      </c>
    </row>
    <row r="113" spans="1:10" ht="45">
      <c r="A113" s="63"/>
      <c r="B113" s="70" t="s">
        <v>217</v>
      </c>
      <c r="C113" s="62">
        <v>992</v>
      </c>
      <c r="D113" s="76">
        <v>10</v>
      </c>
      <c r="E113" s="76" t="s">
        <v>284</v>
      </c>
      <c r="F113" s="63" t="s">
        <v>218</v>
      </c>
      <c r="G113" s="63"/>
      <c r="H113" s="79">
        <f t="shared" si="10"/>
        <v>79.7</v>
      </c>
      <c r="I113" s="79">
        <f t="shared" si="10"/>
        <v>53.1</v>
      </c>
      <c r="J113" s="79">
        <f t="shared" si="9"/>
        <v>66.62484316185696</v>
      </c>
    </row>
    <row r="114" spans="1:10" ht="30">
      <c r="A114" s="63"/>
      <c r="B114" s="70" t="s">
        <v>219</v>
      </c>
      <c r="C114" s="62">
        <v>992</v>
      </c>
      <c r="D114" s="76">
        <v>10</v>
      </c>
      <c r="E114" s="76" t="s">
        <v>284</v>
      </c>
      <c r="F114" s="63" t="s">
        <v>218</v>
      </c>
      <c r="G114" s="63">
        <v>300</v>
      </c>
      <c r="H114" s="77">
        <v>79.7</v>
      </c>
      <c r="I114" s="79">
        <v>53.1</v>
      </c>
      <c r="J114" s="79">
        <f t="shared" si="9"/>
        <v>66.62484316185696</v>
      </c>
    </row>
    <row r="115" spans="1:10" ht="15">
      <c r="A115" s="65">
        <v>8</v>
      </c>
      <c r="B115" s="68" t="s">
        <v>54</v>
      </c>
      <c r="C115" s="66">
        <v>992</v>
      </c>
      <c r="D115" s="75">
        <v>11</v>
      </c>
      <c r="E115" s="75" t="s">
        <v>285</v>
      </c>
      <c r="F115" s="65"/>
      <c r="G115" s="65"/>
      <c r="H115" s="80">
        <f aca="true" t="shared" si="11" ref="H115:I120">H116</f>
        <v>3</v>
      </c>
      <c r="I115" s="80">
        <f t="shared" si="11"/>
        <v>0</v>
      </c>
      <c r="J115" s="80">
        <f t="shared" si="9"/>
        <v>0</v>
      </c>
    </row>
    <row r="116" spans="1:10" ht="15">
      <c r="A116" s="63"/>
      <c r="B116" s="70" t="s">
        <v>55</v>
      </c>
      <c r="C116" s="62">
        <v>992</v>
      </c>
      <c r="D116" s="76">
        <v>11</v>
      </c>
      <c r="E116" s="76" t="s">
        <v>286</v>
      </c>
      <c r="F116" s="63"/>
      <c r="G116" s="63"/>
      <c r="H116" s="79">
        <f t="shared" si="11"/>
        <v>3</v>
      </c>
      <c r="I116" s="79">
        <f t="shared" si="11"/>
        <v>0</v>
      </c>
      <c r="J116" s="79">
        <f t="shared" si="9"/>
        <v>0</v>
      </c>
    </row>
    <row r="117" spans="1:10" ht="45">
      <c r="A117" s="63"/>
      <c r="B117" s="70" t="s">
        <v>276</v>
      </c>
      <c r="C117" s="62">
        <v>992</v>
      </c>
      <c r="D117" s="76">
        <v>11</v>
      </c>
      <c r="E117" s="76" t="s">
        <v>286</v>
      </c>
      <c r="F117" s="63" t="s">
        <v>221</v>
      </c>
      <c r="G117" s="63"/>
      <c r="H117" s="79">
        <f t="shared" si="11"/>
        <v>3</v>
      </c>
      <c r="I117" s="79">
        <f t="shared" si="11"/>
        <v>0</v>
      </c>
      <c r="J117" s="79">
        <f t="shared" si="9"/>
        <v>0</v>
      </c>
    </row>
    <row r="118" spans="1:10" ht="30">
      <c r="A118" s="63"/>
      <c r="B118" s="70" t="s">
        <v>142</v>
      </c>
      <c r="C118" s="62">
        <v>992</v>
      </c>
      <c r="D118" s="76">
        <v>11</v>
      </c>
      <c r="E118" s="76" t="s">
        <v>286</v>
      </c>
      <c r="F118" s="63" t="s">
        <v>222</v>
      </c>
      <c r="G118" s="63"/>
      <c r="H118" s="79">
        <f t="shared" si="11"/>
        <v>3</v>
      </c>
      <c r="I118" s="79">
        <f t="shared" si="11"/>
        <v>0</v>
      </c>
      <c r="J118" s="79">
        <f t="shared" si="9"/>
        <v>0</v>
      </c>
    </row>
    <row r="119" spans="1:10" ht="30">
      <c r="A119" s="63"/>
      <c r="B119" s="70" t="s">
        <v>223</v>
      </c>
      <c r="C119" s="62">
        <v>992</v>
      </c>
      <c r="D119" s="76">
        <v>11</v>
      </c>
      <c r="E119" s="76" t="s">
        <v>286</v>
      </c>
      <c r="F119" s="63" t="s">
        <v>277</v>
      </c>
      <c r="G119" s="63"/>
      <c r="H119" s="79">
        <f t="shared" si="11"/>
        <v>3</v>
      </c>
      <c r="I119" s="79">
        <f t="shared" si="11"/>
        <v>0</v>
      </c>
      <c r="J119" s="79">
        <f t="shared" si="9"/>
        <v>0</v>
      </c>
    </row>
    <row r="120" spans="1:10" ht="30">
      <c r="A120" s="63"/>
      <c r="B120" s="70" t="s">
        <v>224</v>
      </c>
      <c r="C120" s="62">
        <v>992</v>
      </c>
      <c r="D120" s="76">
        <v>11</v>
      </c>
      <c r="E120" s="76" t="s">
        <v>286</v>
      </c>
      <c r="F120" s="63" t="s">
        <v>225</v>
      </c>
      <c r="G120" s="63"/>
      <c r="H120" s="79">
        <f t="shared" si="11"/>
        <v>3</v>
      </c>
      <c r="I120" s="79">
        <f t="shared" si="11"/>
        <v>0</v>
      </c>
      <c r="J120" s="79">
        <f t="shared" si="9"/>
        <v>0</v>
      </c>
    </row>
    <row r="121" spans="1:10" ht="30">
      <c r="A121" s="63"/>
      <c r="B121" s="22" t="s">
        <v>146</v>
      </c>
      <c r="C121" s="62">
        <v>992</v>
      </c>
      <c r="D121" s="76">
        <v>11</v>
      </c>
      <c r="E121" s="76" t="s">
        <v>286</v>
      </c>
      <c r="F121" s="63" t="s">
        <v>225</v>
      </c>
      <c r="G121" s="63">
        <v>200</v>
      </c>
      <c r="H121" s="77">
        <v>3</v>
      </c>
      <c r="I121" s="79">
        <v>0</v>
      </c>
      <c r="J121" s="79">
        <f t="shared" si="9"/>
        <v>0</v>
      </c>
    </row>
    <row r="122" spans="1:10" ht="29.25">
      <c r="A122" s="65">
        <v>9</v>
      </c>
      <c r="B122" s="68" t="s">
        <v>59</v>
      </c>
      <c r="C122" s="66">
        <v>992</v>
      </c>
      <c r="D122" s="75">
        <v>13</v>
      </c>
      <c r="E122" s="75" t="s">
        <v>285</v>
      </c>
      <c r="F122" s="65"/>
      <c r="G122" s="65"/>
      <c r="H122" s="80">
        <f aca="true" t="shared" si="12" ref="H122:I126">H123</f>
        <v>1</v>
      </c>
      <c r="I122" s="80">
        <f t="shared" si="12"/>
        <v>0.4</v>
      </c>
      <c r="J122" s="80">
        <f t="shared" si="9"/>
        <v>40</v>
      </c>
    </row>
    <row r="123" spans="1:10" ht="30">
      <c r="A123" s="63"/>
      <c r="B123" s="70" t="s">
        <v>278</v>
      </c>
      <c r="C123" s="62">
        <v>992</v>
      </c>
      <c r="D123" s="76">
        <v>13</v>
      </c>
      <c r="E123" s="76" t="s">
        <v>284</v>
      </c>
      <c r="F123" s="63"/>
      <c r="G123" s="63"/>
      <c r="H123" s="79">
        <f t="shared" si="12"/>
        <v>1</v>
      </c>
      <c r="I123" s="79">
        <f t="shared" si="12"/>
        <v>0.4</v>
      </c>
      <c r="J123" s="79">
        <f t="shared" si="9"/>
        <v>40</v>
      </c>
    </row>
    <row r="124" spans="1:10" ht="60">
      <c r="A124" s="63"/>
      <c r="B124" s="70" t="s">
        <v>282</v>
      </c>
      <c r="C124" s="62">
        <v>992</v>
      </c>
      <c r="D124" s="76">
        <v>13</v>
      </c>
      <c r="E124" s="76" t="s">
        <v>284</v>
      </c>
      <c r="F124" s="63" t="s">
        <v>226</v>
      </c>
      <c r="G124" s="63"/>
      <c r="H124" s="79">
        <f t="shared" si="12"/>
        <v>1</v>
      </c>
      <c r="I124" s="79">
        <f t="shared" si="12"/>
        <v>0.4</v>
      </c>
      <c r="J124" s="79">
        <f t="shared" si="9"/>
        <v>40</v>
      </c>
    </row>
    <row r="125" spans="1:10" ht="15">
      <c r="A125" s="63"/>
      <c r="B125" s="70" t="s">
        <v>244</v>
      </c>
      <c r="C125" s="62">
        <v>992</v>
      </c>
      <c r="D125" s="76">
        <v>13</v>
      </c>
      <c r="E125" s="76" t="s">
        <v>284</v>
      </c>
      <c r="F125" s="63" t="s">
        <v>245</v>
      </c>
      <c r="G125" s="63"/>
      <c r="H125" s="79">
        <f t="shared" si="12"/>
        <v>1</v>
      </c>
      <c r="I125" s="79">
        <f t="shared" si="12"/>
        <v>0.4</v>
      </c>
      <c r="J125" s="79">
        <f t="shared" si="9"/>
        <v>40</v>
      </c>
    </row>
    <row r="126" spans="1:10" ht="15">
      <c r="A126" s="63"/>
      <c r="B126" s="70" t="s">
        <v>246</v>
      </c>
      <c r="C126" s="62">
        <v>992</v>
      </c>
      <c r="D126" s="76">
        <v>13</v>
      </c>
      <c r="E126" s="76" t="s">
        <v>284</v>
      </c>
      <c r="F126" s="63" t="s">
        <v>247</v>
      </c>
      <c r="G126" s="63"/>
      <c r="H126" s="79">
        <f t="shared" si="12"/>
        <v>1</v>
      </c>
      <c r="I126" s="79">
        <f t="shared" si="12"/>
        <v>0.4</v>
      </c>
      <c r="J126" s="79">
        <f t="shared" si="9"/>
        <v>40</v>
      </c>
    </row>
    <row r="127" spans="1:10" ht="15" customHeight="1">
      <c r="A127" s="63"/>
      <c r="B127" s="70" t="s">
        <v>248</v>
      </c>
      <c r="C127" s="64">
        <v>992</v>
      </c>
      <c r="D127" s="76">
        <v>13</v>
      </c>
      <c r="E127" s="76" t="s">
        <v>284</v>
      </c>
      <c r="F127" s="63" t="s">
        <v>247</v>
      </c>
      <c r="G127" s="63">
        <v>700</v>
      </c>
      <c r="H127" s="78">
        <v>1</v>
      </c>
      <c r="I127" s="79">
        <v>0.4</v>
      </c>
      <c r="J127" s="79">
        <f t="shared" si="9"/>
        <v>40</v>
      </c>
    </row>
    <row r="128" spans="1:10" ht="15">
      <c r="A128" s="69"/>
      <c r="B128" s="69"/>
      <c r="C128" s="69"/>
      <c r="D128" s="69"/>
      <c r="E128" s="69"/>
      <c r="F128" s="69"/>
      <c r="G128" s="69"/>
      <c r="H128" s="69"/>
      <c r="I128" s="69"/>
      <c r="J128" s="69"/>
    </row>
    <row r="129" spans="1:10" ht="15">
      <c r="A129" s="69"/>
      <c r="B129" s="69"/>
      <c r="C129" s="69"/>
      <c r="D129" s="69"/>
      <c r="E129" s="69"/>
      <c r="F129" s="69"/>
      <c r="G129" s="69"/>
      <c r="H129" s="69"/>
      <c r="I129" s="69"/>
      <c r="J129" s="69"/>
    </row>
    <row r="130" spans="1:10" ht="31.5" customHeight="1">
      <c r="A130" s="117" t="s">
        <v>315</v>
      </c>
      <c r="B130" s="117"/>
      <c r="C130" s="69"/>
      <c r="D130" s="69"/>
      <c r="E130" s="69"/>
      <c r="F130" s="69"/>
      <c r="G130" s="69"/>
      <c r="H130" s="69"/>
      <c r="I130" s="118" t="s">
        <v>29</v>
      </c>
      <c r="J130" s="69"/>
    </row>
    <row r="131" spans="1:10" ht="15">
      <c r="A131" s="69"/>
      <c r="B131" s="69"/>
      <c r="C131" s="69"/>
      <c r="D131" s="69"/>
      <c r="E131" s="69"/>
      <c r="F131" s="69"/>
      <c r="G131" s="69"/>
      <c r="H131" s="69"/>
      <c r="I131" s="69"/>
      <c r="J131" s="69"/>
    </row>
    <row r="132" spans="1:10" ht="15">
      <c r="A132" s="69"/>
      <c r="B132" s="69"/>
      <c r="C132" s="69"/>
      <c r="D132" s="69"/>
      <c r="E132" s="69"/>
      <c r="F132" s="69"/>
      <c r="G132" s="69"/>
      <c r="H132" s="69"/>
      <c r="I132" s="69"/>
      <c r="J132" s="69"/>
    </row>
    <row r="133" spans="1:10" ht="15">
      <c r="A133" s="69"/>
      <c r="B133" s="69"/>
      <c r="C133" s="69"/>
      <c r="D133" s="69"/>
      <c r="E133" s="69"/>
      <c r="F133" s="69"/>
      <c r="G133" s="69"/>
      <c r="H133" s="69"/>
      <c r="I133" s="69"/>
      <c r="J133" s="69"/>
    </row>
    <row r="134" spans="1:10" ht="15">
      <c r="A134" s="69"/>
      <c r="B134" s="69"/>
      <c r="C134" s="69"/>
      <c r="D134" s="69"/>
      <c r="E134" s="69"/>
      <c r="F134" s="69"/>
      <c r="G134" s="69"/>
      <c r="H134" s="69"/>
      <c r="I134" s="69"/>
      <c r="J134" s="69"/>
    </row>
    <row r="135" spans="1:10" ht="15">
      <c r="A135" s="69"/>
      <c r="B135" s="69"/>
      <c r="C135" s="69"/>
      <c r="D135" s="69"/>
      <c r="E135" s="69"/>
      <c r="F135" s="69"/>
      <c r="G135" s="69"/>
      <c r="H135" s="69"/>
      <c r="I135" s="69"/>
      <c r="J135" s="69"/>
    </row>
    <row r="136" spans="1:10" ht="15">
      <c r="A136" s="69"/>
      <c r="B136" s="69"/>
      <c r="C136" s="69"/>
      <c r="D136" s="69"/>
      <c r="E136" s="69"/>
      <c r="F136" s="69"/>
      <c r="G136" s="69"/>
      <c r="H136" s="69"/>
      <c r="I136" s="69"/>
      <c r="J136" s="69"/>
    </row>
    <row r="137" spans="1:10" ht="15">
      <c r="A137" s="69"/>
      <c r="B137" s="69"/>
      <c r="C137" s="69"/>
      <c r="D137" s="69"/>
      <c r="E137" s="69"/>
      <c r="F137" s="69"/>
      <c r="G137" s="69"/>
      <c r="H137" s="69"/>
      <c r="I137" s="69"/>
      <c r="J137" s="69"/>
    </row>
    <row r="138" spans="1:10" ht="15">
      <c r="A138" s="69"/>
      <c r="B138" s="69"/>
      <c r="C138" s="69"/>
      <c r="D138" s="69"/>
      <c r="E138" s="69"/>
      <c r="F138" s="69"/>
      <c r="G138" s="69"/>
      <c r="H138" s="69"/>
      <c r="I138" s="69"/>
      <c r="J138" s="69"/>
    </row>
    <row r="139" spans="1:10" ht="15">
      <c r="A139" s="69"/>
      <c r="B139" s="69"/>
      <c r="C139" s="69"/>
      <c r="D139" s="69"/>
      <c r="E139" s="69"/>
      <c r="F139" s="69"/>
      <c r="G139" s="69"/>
      <c r="H139" s="69"/>
      <c r="I139" s="69"/>
      <c r="J139" s="69"/>
    </row>
    <row r="140" spans="1:10" ht="15">
      <c r="A140" s="69"/>
      <c r="B140" s="69"/>
      <c r="C140" s="69"/>
      <c r="D140" s="69"/>
      <c r="E140" s="69"/>
      <c r="F140" s="69"/>
      <c r="G140" s="69"/>
      <c r="H140" s="69"/>
      <c r="I140" s="69"/>
      <c r="J140" s="69"/>
    </row>
    <row r="141" spans="1:10" ht="15">
      <c r="A141" s="69"/>
      <c r="B141" s="69"/>
      <c r="C141" s="69"/>
      <c r="D141" s="69"/>
      <c r="E141" s="69"/>
      <c r="F141" s="69"/>
      <c r="G141" s="69"/>
      <c r="H141" s="69"/>
      <c r="I141" s="69"/>
      <c r="J141" s="69"/>
    </row>
    <row r="142" spans="1:10" ht="15">
      <c r="A142" s="69"/>
      <c r="B142" s="69"/>
      <c r="C142" s="69"/>
      <c r="D142" s="69"/>
      <c r="E142" s="69"/>
      <c r="F142" s="69"/>
      <c r="G142" s="69"/>
      <c r="H142" s="69"/>
      <c r="I142" s="69"/>
      <c r="J142" s="69"/>
    </row>
    <row r="143" spans="1:10" ht="15">
      <c r="A143" s="69"/>
      <c r="B143" s="69"/>
      <c r="C143" s="69"/>
      <c r="D143" s="69"/>
      <c r="E143" s="69"/>
      <c r="F143" s="69"/>
      <c r="G143" s="69"/>
      <c r="H143" s="69"/>
      <c r="I143" s="69"/>
      <c r="J143" s="69"/>
    </row>
    <row r="144" spans="1:10" ht="15">
      <c r="A144" s="69"/>
      <c r="B144" s="69"/>
      <c r="C144" s="69"/>
      <c r="D144" s="69"/>
      <c r="E144" s="69"/>
      <c r="F144" s="69"/>
      <c r="G144" s="69"/>
      <c r="H144" s="69"/>
      <c r="I144" s="69"/>
      <c r="J144" s="69"/>
    </row>
    <row r="145" spans="1:10" ht="15">
      <c r="A145" s="69"/>
      <c r="B145" s="69"/>
      <c r="C145" s="69"/>
      <c r="D145" s="69"/>
      <c r="E145" s="69"/>
      <c r="F145" s="69"/>
      <c r="G145" s="69"/>
      <c r="H145" s="69"/>
      <c r="I145" s="69"/>
      <c r="J145" s="69"/>
    </row>
    <row r="146" spans="1:10" ht="15">
      <c r="A146" s="69"/>
      <c r="B146" s="69"/>
      <c r="C146" s="69"/>
      <c r="D146" s="69"/>
      <c r="E146" s="69"/>
      <c r="F146" s="69"/>
      <c r="G146" s="69"/>
      <c r="H146" s="69"/>
      <c r="I146" s="69"/>
      <c r="J146" s="69"/>
    </row>
    <row r="147" spans="1:10" ht="15">
      <c r="A147" s="69"/>
      <c r="B147" s="69"/>
      <c r="C147" s="69"/>
      <c r="D147" s="69"/>
      <c r="E147" s="69"/>
      <c r="F147" s="69"/>
      <c r="G147" s="69"/>
      <c r="H147" s="69"/>
      <c r="I147" s="69"/>
      <c r="J147" s="69"/>
    </row>
    <row r="148" spans="1:10" ht="15">
      <c r="A148" s="69"/>
      <c r="B148" s="69"/>
      <c r="C148" s="69"/>
      <c r="D148" s="69"/>
      <c r="E148" s="69"/>
      <c r="F148" s="69"/>
      <c r="G148" s="69"/>
      <c r="H148" s="69"/>
      <c r="I148" s="69"/>
      <c r="J148" s="69"/>
    </row>
    <row r="149" spans="1:10" ht="15">
      <c r="A149" s="69"/>
      <c r="B149" s="69"/>
      <c r="C149" s="69"/>
      <c r="D149" s="69"/>
      <c r="E149" s="69"/>
      <c r="F149" s="69"/>
      <c r="G149" s="69"/>
      <c r="H149" s="69"/>
      <c r="I149" s="69"/>
      <c r="J149" s="69"/>
    </row>
    <row r="150" spans="1:10" ht="15">
      <c r="A150" s="69"/>
      <c r="B150" s="69"/>
      <c r="C150" s="69"/>
      <c r="D150" s="69"/>
      <c r="E150" s="69"/>
      <c r="F150" s="69"/>
      <c r="G150" s="69"/>
      <c r="H150" s="69"/>
      <c r="I150" s="69"/>
      <c r="J150" s="69"/>
    </row>
    <row r="151" spans="1:10" ht="15">
      <c r="A151" s="69"/>
      <c r="B151" s="69"/>
      <c r="C151" s="69"/>
      <c r="D151" s="69"/>
      <c r="E151" s="69"/>
      <c r="F151" s="69"/>
      <c r="G151" s="69"/>
      <c r="H151" s="69"/>
      <c r="I151" s="69"/>
      <c r="J151" s="69"/>
    </row>
    <row r="152" spans="1:10" ht="15">
      <c r="A152" s="69"/>
      <c r="B152" s="69"/>
      <c r="C152" s="69"/>
      <c r="D152" s="69"/>
      <c r="E152" s="69"/>
      <c r="F152" s="69"/>
      <c r="G152" s="69"/>
      <c r="H152" s="69"/>
      <c r="I152" s="69"/>
      <c r="J152" s="69"/>
    </row>
    <row r="153" spans="1:10" ht="15">
      <c r="A153" s="69"/>
      <c r="B153" s="69"/>
      <c r="C153" s="69"/>
      <c r="D153" s="69"/>
      <c r="E153" s="69"/>
      <c r="F153" s="69"/>
      <c r="G153" s="69"/>
      <c r="H153" s="69"/>
      <c r="I153" s="69"/>
      <c r="J153" s="69"/>
    </row>
    <row r="154" spans="1:10" ht="15">
      <c r="A154" s="69"/>
      <c r="B154" s="69"/>
      <c r="C154" s="69"/>
      <c r="D154" s="69"/>
      <c r="E154" s="69"/>
      <c r="F154" s="69"/>
      <c r="G154" s="69"/>
      <c r="H154" s="69"/>
      <c r="I154" s="69"/>
      <c r="J154" s="69"/>
    </row>
    <row r="155" spans="1:10" ht="15">
      <c r="A155" s="69"/>
      <c r="B155" s="69"/>
      <c r="C155" s="69"/>
      <c r="D155" s="69"/>
      <c r="E155" s="69"/>
      <c r="F155" s="69"/>
      <c r="G155" s="69"/>
      <c r="H155" s="69"/>
      <c r="I155" s="69"/>
      <c r="J155" s="69"/>
    </row>
    <row r="156" spans="1:10" ht="15">
      <c r="A156" s="69"/>
      <c r="B156" s="69"/>
      <c r="C156" s="69"/>
      <c r="D156" s="69"/>
      <c r="E156" s="69"/>
      <c r="F156" s="69"/>
      <c r="G156" s="69"/>
      <c r="H156" s="69"/>
      <c r="I156" s="69"/>
      <c r="J156" s="69"/>
    </row>
    <row r="157" spans="1:10" ht="15">
      <c r="A157" s="69"/>
      <c r="B157" s="69"/>
      <c r="C157" s="69"/>
      <c r="D157" s="69"/>
      <c r="E157" s="69"/>
      <c r="F157" s="69"/>
      <c r="G157" s="69"/>
      <c r="H157" s="69"/>
      <c r="I157" s="69"/>
      <c r="J157" s="69"/>
    </row>
    <row r="158" spans="1:10" ht="15">
      <c r="A158" s="69"/>
      <c r="B158" s="69"/>
      <c r="C158" s="69"/>
      <c r="D158" s="69"/>
      <c r="E158" s="69"/>
      <c r="F158" s="69"/>
      <c r="G158" s="69"/>
      <c r="H158" s="69"/>
      <c r="I158" s="69"/>
      <c r="J158" s="69"/>
    </row>
    <row r="159" spans="1:10" ht="15">
      <c r="A159" s="69"/>
      <c r="B159" s="69"/>
      <c r="C159" s="69"/>
      <c r="D159" s="69"/>
      <c r="E159" s="69"/>
      <c r="F159" s="69"/>
      <c r="G159" s="69"/>
      <c r="H159" s="69"/>
      <c r="I159" s="69"/>
      <c r="J159" s="69"/>
    </row>
    <row r="160" spans="1:10" ht="15">
      <c r="A160" s="69"/>
      <c r="B160" s="69"/>
      <c r="C160" s="69"/>
      <c r="D160" s="69"/>
      <c r="E160" s="69"/>
      <c r="F160" s="69"/>
      <c r="G160" s="69"/>
      <c r="H160" s="69"/>
      <c r="I160" s="69"/>
      <c r="J160" s="69"/>
    </row>
    <row r="161" spans="1:10" ht="15">
      <c r="A161" s="69"/>
      <c r="B161" s="69"/>
      <c r="C161" s="69"/>
      <c r="D161" s="69"/>
      <c r="E161" s="69"/>
      <c r="F161" s="69"/>
      <c r="G161" s="69"/>
      <c r="H161" s="69"/>
      <c r="I161" s="69"/>
      <c r="J161" s="69"/>
    </row>
    <row r="162" spans="1:10" ht="15">
      <c r="A162" s="69"/>
      <c r="B162" s="69"/>
      <c r="C162" s="69"/>
      <c r="D162" s="69"/>
      <c r="E162" s="69"/>
      <c r="F162" s="69"/>
      <c r="G162" s="69"/>
      <c r="H162" s="69"/>
      <c r="I162" s="69"/>
      <c r="J162" s="69"/>
    </row>
    <row r="163" spans="1:10" ht="15">
      <c r="A163" s="69"/>
      <c r="B163" s="69"/>
      <c r="C163" s="69"/>
      <c r="D163" s="69"/>
      <c r="E163" s="69"/>
      <c r="F163" s="69"/>
      <c r="G163" s="69"/>
      <c r="H163" s="69"/>
      <c r="I163" s="69"/>
      <c r="J163" s="69"/>
    </row>
    <row r="164" spans="1:10" ht="15">
      <c r="A164" s="69"/>
      <c r="B164" s="69"/>
      <c r="C164" s="69"/>
      <c r="D164" s="69"/>
      <c r="E164" s="69"/>
      <c r="F164" s="69"/>
      <c r="G164" s="69"/>
      <c r="H164" s="69"/>
      <c r="I164" s="69"/>
      <c r="J164" s="69"/>
    </row>
    <row r="165" spans="1:10" ht="15">
      <c r="A165" s="69"/>
      <c r="B165" s="69"/>
      <c r="C165" s="69"/>
      <c r="D165" s="69"/>
      <c r="E165" s="69"/>
      <c r="F165" s="69"/>
      <c r="G165" s="69"/>
      <c r="H165" s="69"/>
      <c r="I165" s="69"/>
      <c r="J165" s="69"/>
    </row>
    <row r="166" spans="1:10" ht="15">
      <c r="A166" s="69"/>
      <c r="B166" s="69"/>
      <c r="C166" s="69"/>
      <c r="D166" s="69"/>
      <c r="E166" s="69"/>
      <c r="F166" s="69"/>
      <c r="G166" s="69"/>
      <c r="H166" s="69"/>
      <c r="I166" s="69"/>
      <c r="J166" s="69"/>
    </row>
    <row r="167" spans="1:10" ht="15">
      <c r="A167" s="69"/>
      <c r="B167" s="69"/>
      <c r="C167" s="69"/>
      <c r="D167" s="69"/>
      <c r="E167" s="69"/>
      <c r="F167" s="69"/>
      <c r="G167" s="69"/>
      <c r="H167" s="69"/>
      <c r="I167" s="69"/>
      <c r="J167" s="69"/>
    </row>
    <row r="168" spans="1:10" ht="15">
      <c r="A168" s="69"/>
      <c r="B168" s="69"/>
      <c r="C168" s="69"/>
      <c r="D168" s="69"/>
      <c r="E168" s="69"/>
      <c r="F168" s="69"/>
      <c r="G168" s="69"/>
      <c r="H168" s="69"/>
      <c r="I168" s="69"/>
      <c r="J168" s="69"/>
    </row>
    <row r="169" spans="1:10" ht="15">
      <c r="A169" s="69"/>
      <c r="B169" s="69"/>
      <c r="C169" s="69"/>
      <c r="D169" s="69"/>
      <c r="E169" s="69"/>
      <c r="F169" s="69"/>
      <c r="G169" s="69"/>
      <c r="H169" s="69"/>
      <c r="I169" s="69"/>
      <c r="J169" s="69"/>
    </row>
    <row r="170" spans="1:10" ht="15">
      <c r="A170" s="69"/>
      <c r="B170" s="69"/>
      <c r="C170" s="69"/>
      <c r="D170" s="69"/>
      <c r="E170" s="69"/>
      <c r="F170" s="69"/>
      <c r="G170" s="69"/>
      <c r="H170" s="69"/>
      <c r="I170" s="69"/>
      <c r="J170" s="69"/>
    </row>
    <row r="171" spans="1:10" ht="15">
      <c r="A171" s="69"/>
      <c r="B171" s="69"/>
      <c r="C171" s="69"/>
      <c r="D171" s="69"/>
      <c r="E171" s="69"/>
      <c r="F171" s="69"/>
      <c r="G171" s="69"/>
      <c r="H171" s="69"/>
      <c r="I171" s="69"/>
      <c r="J171" s="69"/>
    </row>
    <row r="172" spans="1:10" ht="15">
      <c r="A172" s="69"/>
      <c r="B172" s="69"/>
      <c r="C172" s="69"/>
      <c r="D172" s="69"/>
      <c r="E172" s="69"/>
      <c r="F172" s="69"/>
      <c r="G172" s="69"/>
      <c r="H172" s="69"/>
      <c r="I172" s="69"/>
      <c r="J172" s="69"/>
    </row>
    <row r="173" spans="1:10" ht="15">
      <c r="A173" s="69"/>
      <c r="B173" s="69"/>
      <c r="C173" s="69"/>
      <c r="D173" s="69"/>
      <c r="E173" s="69"/>
      <c r="F173" s="69"/>
      <c r="G173" s="69"/>
      <c r="H173" s="69"/>
      <c r="I173" s="69"/>
      <c r="J173" s="69"/>
    </row>
    <row r="174" spans="1:10" ht="15">
      <c r="A174" s="69"/>
      <c r="B174" s="69"/>
      <c r="C174" s="69"/>
      <c r="D174" s="69"/>
      <c r="E174" s="69"/>
      <c r="F174" s="69"/>
      <c r="G174" s="69"/>
      <c r="H174" s="69"/>
      <c r="I174" s="69"/>
      <c r="J174" s="69"/>
    </row>
    <row r="175" spans="1:10" ht="15">
      <c r="A175" s="69"/>
      <c r="B175" s="69"/>
      <c r="C175" s="69"/>
      <c r="D175" s="69"/>
      <c r="E175" s="69"/>
      <c r="F175" s="69"/>
      <c r="G175" s="69"/>
      <c r="H175" s="69"/>
      <c r="I175" s="69"/>
      <c r="J175" s="69"/>
    </row>
    <row r="176" spans="1:10" ht="15">
      <c r="A176" s="69"/>
      <c r="B176" s="69"/>
      <c r="C176" s="69"/>
      <c r="D176" s="69"/>
      <c r="E176" s="69"/>
      <c r="F176" s="69"/>
      <c r="G176" s="69"/>
      <c r="H176" s="69"/>
      <c r="I176" s="69"/>
      <c r="J176" s="69"/>
    </row>
    <row r="177" spans="1:10" ht="15">
      <c r="A177" s="69"/>
      <c r="B177" s="69"/>
      <c r="C177" s="69"/>
      <c r="D177" s="69"/>
      <c r="E177" s="69"/>
      <c r="F177" s="69"/>
      <c r="G177" s="69"/>
      <c r="H177" s="69"/>
      <c r="I177" s="69"/>
      <c r="J177" s="69"/>
    </row>
    <row r="178" spans="1:10" ht="15">
      <c r="A178" s="69"/>
      <c r="B178" s="69"/>
      <c r="C178" s="69"/>
      <c r="D178" s="69"/>
      <c r="E178" s="69"/>
      <c r="F178" s="69"/>
      <c r="G178" s="69"/>
      <c r="H178" s="69"/>
      <c r="I178" s="69"/>
      <c r="J178" s="69"/>
    </row>
    <row r="179" spans="1:10" ht="15">
      <c r="A179" s="69"/>
      <c r="B179" s="69"/>
      <c r="C179" s="69"/>
      <c r="D179" s="69"/>
      <c r="E179" s="69"/>
      <c r="F179" s="69"/>
      <c r="G179" s="69"/>
      <c r="H179" s="69"/>
      <c r="I179" s="69"/>
      <c r="J179" s="69"/>
    </row>
    <row r="180" spans="1:10" ht="15">
      <c r="A180" s="69"/>
      <c r="B180" s="69"/>
      <c r="C180" s="69"/>
      <c r="D180" s="69"/>
      <c r="E180" s="69"/>
      <c r="F180" s="69"/>
      <c r="G180" s="69"/>
      <c r="H180" s="69"/>
      <c r="I180" s="69"/>
      <c r="J180" s="69"/>
    </row>
    <row r="181" spans="1:10" ht="15">
      <c r="A181" s="69"/>
      <c r="B181" s="69"/>
      <c r="C181" s="69"/>
      <c r="D181" s="69"/>
      <c r="E181" s="69"/>
      <c r="F181" s="69"/>
      <c r="G181" s="69"/>
      <c r="H181" s="69"/>
      <c r="I181" s="69"/>
      <c r="J181" s="69"/>
    </row>
    <row r="182" spans="1:10" ht="15">
      <c r="A182" s="69"/>
      <c r="B182" s="69"/>
      <c r="C182" s="69"/>
      <c r="D182" s="69"/>
      <c r="E182" s="69"/>
      <c r="F182" s="69"/>
      <c r="G182" s="69"/>
      <c r="H182" s="69"/>
      <c r="I182" s="69"/>
      <c r="J182" s="69"/>
    </row>
    <row r="183" spans="1:10" ht="15">
      <c r="A183" s="69"/>
      <c r="B183" s="69"/>
      <c r="C183" s="69"/>
      <c r="D183" s="69"/>
      <c r="E183" s="69"/>
      <c r="F183" s="69"/>
      <c r="G183" s="69"/>
      <c r="H183" s="69"/>
      <c r="I183" s="69"/>
      <c r="J183" s="69"/>
    </row>
    <row r="184" spans="1:10" ht="15">
      <c r="A184" s="69"/>
      <c r="B184" s="69"/>
      <c r="C184" s="69"/>
      <c r="D184" s="69"/>
      <c r="E184" s="69"/>
      <c r="F184" s="69"/>
      <c r="G184" s="69"/>
      <c r="H184" s="69"/>
      <c r="I184" s="69"/>
      <c r="J184" s="69"/>
    </row>
    <row r="185" spans="1:10" ht="15">
      <c r="A185" s="69"/>
      <c r="B185" s="69"/>
      <c r="C185" s="69"/>
      <c r="D185" s="69"/>
      <c r="E185" s="69"/>
      <c r="F185" s="69"/>
      <c r="G185" s="69"/>
      <c r="H185" s="69"/>
      <c r="I185" s="69"/>
      <c r="J185" s="69"/>
    </row>
    <row r="186" spans="1:10" ht="15">
      <c r="A186" s="69"/>
      <c r="B186" s="69"/>
      <c r="C186" s="69"/>
      <c r="D186" s="69"/>
      <c r="E186" s="69"/>
      <c r="F186" s="69"/>
      <c r="G186" s="69"/>
      <c r="H186" s="69"/>
      <c r="I186" s="69"/>
      <c r="J186" s="69"/>
    </row>
  </sheetData>
  <mergeCells count="5">
    <mergeCell ref="A130:B130"/>
    <mergeCell ref="G2:J2"/>
    <mergeCell ref="G1:J1"/>
    <mergeCell ref="A3:J3"/>
    <mergeCell ref="I4:J4"/>
  </mergeCells>
  <printOptions/>
  <pageMargins left="0.75" right="0.27" top="0.55" bottom="0.37" header="0.5" footer="0.27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60" zoomScalePageLayoutView="0" workbookViewId="0" topLeftCell="A1">
      <selection activeCell="C8" sqref="C8"/>
    </sheetView>
  </sheetViews>
  <sheetFormatPr defaultColWidth="9.140625" defaultRowHeight="15"/>
  <cols>
    <col min="1" max="1" width="17.57421875" style="0" customWidth="1"/>
    <col min="2" max="2" width="38.00390625" style="0" customWidth="1"/>
    <col min="3" max="3" width="13.7109375" style="0" customWidth="1"/>
    <col min="4" max="4" width="14.28125" style="0" customWidth="1"/>
    <col min="5" max="5" width="12.7109375" style="0" customWidth="1"/>
  </cols>
  <sheetData>
    <row r="1" spans="2:5" ht="18.75">
      <c r="B1" s="4"/>
      <c r="C1" s="100" t="s">
        <v>317</v>
      </c>
      <c r="D1" s="100"/>
      <c r="E1" s="100"/>
    </row>
    <row r="2" spans="2:5" ht="17.25" customHeight="1">
      <c r="B2" s="5"/>
      <c r="C2" s="100"/>
      <c r="D2" s="100"/>
      <c r="E2" s="100"/>
    </row>
    <row r="3" spans="2:5" ht="18.75">
      <c r="B3" s="4"/>
      <c r="C3" s="100" t="s">
        <v>23</v>
      </c>
      <c r="D3" s="100"/>
      <c r="E3" s="100"/>
    </row>
    <row r="4" spans="2:5" ht="18.75">
      <c r="B4" s="4"/>
      <c r="C4" s="100" t="s">
        <v>24</v>
      </c>
      <c r="D4" s="100"/>
      <c r="E4" s="100"/>
    </row>
    <row r="5" spans="2:5" ht="18.75">
      <c r="B5" s="4"/>
      <c r="C5" s="100" t="s">
        <v>113</v>
      </c>
      <c r="D5" s="100"/>
      <c r="E5" s="100"/>
    </row>
    <row r="6" spans="2:5" ht="18.75">
      <c r="B6" s="4"/>
      <c r="C6" s="100" t="s">
        <v>114</v>
      </c>
      <c r="D6" s="100"/>
      <c r="E6" s="100"/>
    </row>
    <row r="7" spans="2:5" ht="18.75">
      <c r="B7" s="4"/>
      <c r="C7" s="100" t="s">
        <v>325</v>
      </c>
      <c r="D7" s="100"/>
      <c r="E7" s="100"/>
    </row>
    <row r="8" ht="21" customHeight="1">
      <c r="B8" s="1"/>
    </row>
    <row r="9" spans="1:5" ht="38.25" customHeight="1">
      <c r="A9" s="108" t="s">
        <v>318</v>
      </c>
      <c r="B9" s="108"/>
      <c r="C9" s="108"/>
      <c r="D9" s="108"/>
      <c r="E9" s="108"/>
    </row>
    <row r="10" ht="15" customHeight="1">
      <c r="B10" s="1"/>
    </row>
    <row r="11" spans="3:5" ht="15.75" customHeight="1" thickBot="1">
      <c r="C11" s="25"/>
      <c r="E11" s="25" t="s">
        <v>82</v>
      </c>
    </row>
    <row r="12" spans="1:5" ht="105.75" customHeight="1">
      <c r="A12" s="28" t="s">
        <v>62</v>
      </c>
      <c r="B12" s="29" t="s">
        <v>63</v>
      </c>
      <c r="C12" s="40" t="s">
        <v>135</v>
      </c>
      <c r="D12" s="44" t="s">
        <v>309</v>
      </c>
      <c r="E12" s="45" t="s">
        <v>111</v>
      </c>
    </row>
    <row r="13" spans="1:5" ht="15.75">
      <c r="A13" s="30">
        <v>1</v>
      </c>
      <c r="B13" s="31">
        <v>2</v>
      </c>
      <c r="C13" s="41">
        <v>3</v>
      </c>
      <c r="D13" s="43">
        <v>4</v>
      </c>
      <c r="E13" s="46">
        <v>5</v>
      </c>
    </row>
    <row r="14" spans="1:5" ht="31.5">
      <c r="A14" s="30"/>
      <c r="B14" s="32" t="s">
        <v>90</v>
      </c>
      <c r="C14" s="42">
        <f>C16+C21</f>
        <v>110562.12000000104</v>
      </c>
      <c r="D14" s="42">
        <f>D16+D21</f>
        <v>10428.800000000745</v>
      </c>
      <c r="E14" s="56" t="s">
        <v>112</v>
      </c>
    </row>
    <row r="15" spans="1:5" ht="15.75">
      <c r="A15" s="30"/>
      <c r="B15" s="32" t="s">
        <v>110</v>
      </c>
      <c r="C15" s="42"/>
      <c r="D15" s="42"/>
      <c r="E15" s="33"/>
    </row>
    <row r="16" spans="1:5" ht="47.25">
      <c r="A16" s="47" t="s">
        <v>108</v>
      </c>
      <c r="B16" s="34" t="s">
        <v>109</v>
      </c>
      <c r="C16" s="42">
        <f>C17+C19</f>
        <v>-95000</v>
      </c>
      <c r="D16" s="42">
        <f>D17-D19</f>
        <v>0</v>
      </c>
      <c r="E16" s="33">
        <f aca="true" t="shared" si="0" ref="E16:E21">C16-D16</f>
        <v>-95000</v>
      </c>
    </row>
    <row r="17" spans="1:5" ht="63">
      <c r="A17" s="48" t="s">
        <v>100</v>
      </c>
      <c r="B17" s="35" t="s">
        <v>101</v>
      </c>
      <c r="C17" s="50">
        <f>C18</f>
        <v>0</v>
      </c>
      <c r="D17" s="50">
        <f>D18</f>
        <v>0</v>
      </c>
      <c r="E17" s="33">
        <f t="shared" si="0"/>
        <v>0</v>
      </c>
    </row>
    <row r="18" spans="1:5" ht="78.75">
      <c r="A18" s="47" t="s">
        <v>102</v>
      </c>
      <c r="B18" s="34" t="s">
        <v>103</v>
      </c>
      <c r="C18" s="42">
        <v>0</v>
      </c>
      <c r="D18" s="51">
        <v>0</v>
      </c>
      <c r="E18" s="33">
        <f t="shared" si="0"/>
        <v>0</v>
      </c>
    </row>
    <row r="19" spans="1:5" ht="78.75">
      <c r="A19" s="47" t="s">
        <v>104</v>
      </c>
      <c r="B19" s="34" t="s">
        <v>105</v>
      </c>
      <c r="C19" s="42">
        <f>C20</f>
        <v>-95000</v>
      </c>
      <c r="D19" s="42">
        <f>D20</f>
        <v>0</v>
      </c>
      <c r="E19" s="33">
        <f t="shared" si="0"/>
        <v>-95000</v>
      </c>
    </row>
    <row r="20" spans="1:5" ht="78.75">
      <c r="A20" s="47" t="s">
        <v>106</v>
      </c>
      <c r="B20" s="34" t="s">
        <v>107</v>
      </c>
      <c r="C20" s="42">
        <v>-95000</v>
      </c>
      <c r="D20" s="51">
        <v>0</v>
      </c>
      <c r="E20" s="33">
        <f t="shared" si="0"/>
        <v>-95000</v>
      </c>
    </row>
    <row r="21" spans="1:5" ht="31.5">
      <c r="A21" s="49" t="s">
        <v>64</v>
      </c>
      <c r="B21" s="36" t="s">
        <v>65</v>
      </c>
      <c r="C21" s="42">
        <f>C29+C25</f>
        <v>205562.12000000104</v>
      </c>
      <c r="D21" s="42">
        <f>D29+D25</f>
        <v>10428.800000000745</v>
      </c>
      <c r="E21" s="33">
        <f t="shared" si="0"/>
        <v>195133.3200000003</v>
      </c>
    </row>
    <row r="22" spans="1:5" ht="31.5">
      <c r="A22" s="37" t="s">
        <v>66</v>
      </c>
      <c r="B22" s="17" t="s">
        <v>67</v>
      </c>
      <c r="C22" s="42">
        <f aca="true" t="shared" si="1" ref="C22:D24">C23</f>
        <v>-17080400</v>
      </c>
      <c r="D22" s="42">
        <f t="shared" si="1"/>
        <v>-14093901.11</v>
      </c>
      <c r="E22" s="56" t="s">
        <v>112</v>
      </c>
    </row>
    <row r="23" spans="1:5" ht="42" customHeight="1">
      <c r="A23" s="37" t="s">
        <v>68</v>
      </c>
      <c r="B23" s="17" t="s">
        <v>69</v>
      </c>
      <c r="C23" s="42">
        <f t="shared" si="1"/>
        <v>-17080400</v>
      </c>
      <c r="D23" s="42">
        <f t="shared" si="1"/>
        <v>-14093901.11</v>
      </c>
      <c r="E23" s="56" t="s">
        <v>112</v>
      </c>
    </row>
    <row r="24" spans="1:5" ht="31.5">
      <c r="A24" s="37" t="s">
        <v>70</v>
      </c>
      <c r="B24" s="17" t="s">
        <v>71</v>
      </c>
      <c r="C24" s="42">
        <f t="shared" si="1"/>
        <v>-17080400</v>
      </c>
      <c r="D24" s="42">
        <f t="shared" si="1"/>
        <v>-14093901.11</v>
      </c>
      <c r="E24" s="56" t="s">
        <v>112</v>
      </c>
    </row>
    <row r="25" spans="1:5" ht="42.75" customHeight="1">
      <c r="A25" s="37" t="s">
        <v>72</v>
      </c>
      <c r="B25" s="17" t="s">
        <v>73</v>
      </c>
      <c r="C25" s="42">
        <v>-17080400</v>
      </c>
      <c r="D25" s="51">
        <v>-14093901.11</v>
      </c>
      <c r="E25" s="56" t="s">
        <v>112</v>
      </c>
    </row>
    <row r="26" spans="1:5" ht="31.5">
      <c r="A26" s="37" t="s">
        <v>74</v>
      </c>
      <c r="B26" s="17" t="s">
        <v>75</v>
      </c>
      <c r="C26" s="42">
        <f aca="true" t="shared" si="2" ref="C26:D28">C27</f>
        <v>17285962.12</v>
      </c>
      <c r="D26" s="42">
        <f t="shared" si="2"/>
        <v>14104329.91</v>
      </c>
      <c r="E26" s="56" t="s">
        <v>112</v>
      </c>
    </row>
    <row r="27" spans="1:5" ht="31.5">
      <c r="A27" s="37" t="s">
        <v>76</v>
      </c>
      <c r="B27" s="17" t="s">
        <v>77</v>
      </c>
      <c r="C27" s="42">
        <f t="shared" si="2"/>
        <v>17285962.12</v>
      </c>
      <c r="D27" s="42">
        <f t="shared" si="2"/>
        <v>14104329.91</v>
      </c>
      <c r="E27" s="56" t="s">
        <v>112</v>
      </c>
    </row>
    <row r="28" spans="1:5" ht="31.5">
      <c r="A28" s="37" t="s">
        <v>78</v>
      </c>
      <c r="B28" s="17" t="s">
        <v>79</v>
      </c>
      <c r="C28" s="42">
        <f t="shared" si="2"/>
        <v>17285962.12</v>
      </c>
      <c r="D28" s="42">
        <f t="shared" si="2"/>
        <v>14104329.91</v>
      </c>
      <c r="E28" s="56" t="s">
        <v>112</v>
      </c>
    </row>
    <row r="29" spans="1:5" ht="48" thickBot="1">
      <c r="A29" s="38" t="s">
        <v>80</v>
      </c>
      <c r="B29" s="39" t="s">
        <v>81</v>
      </c>
      <c r="C29" s="52">
        <v>17285962.12</v>
      </c>
      <c r="D29" s="53">
        <v>14104329.91</v>
      </c>
      <c r="E29" s="57" t="s">
        <v>112</v>
      </c>
    </row>
    <row r="30" ht="18.75">
      <c r="A30" s="1"/>
    </row>
    <row r="31" ht="18.75">
      <c r="A31" s="1"/>
    </row>
    <row r="32" spans="1:5" ht="45.75" customHeight="1">
      <c r="A32" s="95" t="s">
        <v>115</v>
      </c>
      <c r="B32" s="95"/>
      <c r="D32" s="107" t="s">
        <v>29</v>
      </c>
      <c r="E32" s="107"/>
    </row>
    <row r="33" ht="18.75">
      <c r="A33" s="1"/>
    </row>
  </sheetData>
  <sheetProtection/>
  <mergeCells count="10">
    <mergeCell ref="C1:E1"/>
    <mergeCell ref="C2:E2"/>
    <mergeCell ref="C3:E3"/>
    <mergeCell ref="A32:B32"/>
    <mergeCell ref="D32:E32"/>
    <mergeCell ref="C4:E4"/>
    <mergeCell ref="C5:E5"/>
    <mergeCell ref="C7:E7"/>
    <mergeCell ref="C6:E6"/>
    <mergeCell ref="A9:E9"/>
  </mergeCells>
  <printOptions/>
  <pageMargins left="0.6" right="0.15" top="0.54" bottom="1.07" header="0.3" footer="0.3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7" sqref="E7:G7"/>
    </sheetView>
  </sheetViews>
  <sheetFormatPr defaultColWidth="9.140625" defaultRowHeight="15"/>
  <cols>
    <col min="2" max="2" width="13.140625" style="0" customWidth="1"/>
    <col min="3" max="3" width="13.421875" style="0" customWidth="1"/>
    <col min="4" max="4" width="14.421875" style="0" customWidth="1"/>
    <col min="5" max="5" width="15.00390625" style="0" customWidth="1"/>
    <col min="6" max="6" width="12.00390625" style="0" customWidth="1"/>
    <col min="7" max="7" width="13.7109375" style="0" customWidth="1"/>
  </cols>
  <sheetData>
    <row r="1" spans="5:7" ht="18.75">
      <c r="E1" s="94" t="s">
        <v>319</v>
      </c>
      <c r="F1" s="94"/>
      <c r="G1" s="94"/>
    </row>
    <row r="2" spans="5:7" ht="18.75">
      <c r="E2" s="6"/>
      <c r="F2" s="5"/>
      <c r="G2" s="6"/>
    </row>
    <row r="3" spans="5:7" ht="18.75">
      <c r="E3" s="94" t="s">
        <v>23</v>
      </c>
      <c r="F3" s="94"/>
      <c r="G3" s="94"/>
    </row>
    <row r="4" spans="5:7" ht="18.75">
      <c r="E4" s="94" t="s">
        <v>24</v>
      </c>
      <c r="F4" s="94"/>
      <c r="G4" s="94"/>
    </row>
    <row r="5" spans="5:7" ht="18.75">
      <c r="E5" s="94" t="s">
        <v>116</v>
      </c>
      <c r="F5" s="94"/>
      <c r="G5" s="94"/>
    </row>
    <row r="6" spans="5:7" ht="18.75">
      <c r="E6" s="94" t="s">
        <v>114</v>
      </c>
      <c r="F6" s="94"/>
      <c r="G6" s="94"/>
    </row>
    <row r="7" spans="5:7" ht="18.75">
      <c r="E7" s="94" t="s">
        <v>325</v>
      </c>
      <c r="F7" s="94"/>
      <c r="G7" s="94"/>
    </row>
    <row r="8" spans="5:7" ht="18.75">
      <c r="E8" s="5"/>
      <c r="F8" s="5"/>
      <c r="G8" s="5"/>
    </row>
    <row r="10" spans="1:7" ht="18.75">
      <c r="A10" s="99" t="s">
        <v>83</v>
      </c>
      <c r="B10" s="99"/>
      <c r="C10" s="99"/>
      <c r="D10" s="99"/>
      <c r="E10" s="99"/>
      <c r="F10" s="99"/>
      <c r="G10" s="99"/>
    </row>
    <row r="11" spans="1:7" ht="18.75">
      <c r="A11" s="99" t="s">
        <v>84</v>
      </c>
      <c r="B11" s="99"/>
      <c r="C11" s="99"/>
      <c r="D11" s="99"/>
      <c r="E11" s="99"/>
      <c r="F11" s="99"/>
      <c r="G11" s="99"/>
    </row>
    <row r="12" spans="1:7" ht="18.75">
      <c r="A12" s="99" t="s">
        <v>320</v>
      </c>
      <c r="B12" s="99"/>
      <c r="C12" s="99"/>
      <c r="D12" s="99"/>
      <c r="E12" s="99"/>
      <c r="F12" s="99"/>
      <c r="G12" s="99"/>
    </row>
    <row r="13" spans="1:7" ht="18.75">
      <c r="A13" s="3"/>
      <c r="B13" s="3"/>
      <c r="C13" s="3"/>
      <c r="D13" s="3"/>
      <c r="E13" s="3"/>
      <c r="F13" s="3"/>
      <c r="G13" s="3"/>
    </row>
    <row r="14" spans="1:7" ht="18.75">
      <c r="A14" s="3"/>
      <c r="G14" s="2" t="s">
        <v>82</v>
      </c>
    </row>
    <row r="15" spans="1:7" ht="114.75" customHeight="1">
      <c r="A15" s="8"/>
      <c r="B15" s="8" t="s">
        <v>30</v>
      </c>
      <c r="C15" s="8" t="s">
        <v>130</v>
      </c>
      <c r="D15" s="8" t="s">
        <v>323</v>
      </c>
      <c r="E15" s="8" t="s">
        <v>321</v>
      </c>
      <c r="F15" s="8" t="s">
        <v>322</v>
      </c>
      <c r="G15" s="8" t="s">
        <v>134</v>
      </c>
    </row>
    <row r="16" spans="1:7" ht="31.5">
      <c r="A16" s="54">
        <v>111</v>
      </c>
      <c r="B16" s="8" t="s">
        <v>35</v>
      </c>
      <c r="C16" s="8" t="s">
        <v>36</v>
      </c>
      <c r="D16" s="55">
        <v>0</v>
      </c>
      <c r="E16" s="55">
        <v>0</v>
      </c>
      <c r="F16" s="55">
        <v>0</v>
      </c>
      <c r="G16" s="55">
        <v>0</v>
      </c>
    </row>
    <row r="17" spans="1:7" ht="15.75">
      <c r="A17" s="109" t="s">
        <v>56</v>
      </c>
      <c r="B17" s="82"/>
      <c r="C17" s="8" t="s">
        <v>36</v>
      </c>
      <c r="D17" s="55">
        <v>0</v>
      </c>
      <c r="E17" s="55">
        <v>0</v>
      </c>
      <c r="F17" s="55">
        <v>0</v>
      </c>
      <c r="G17" s="55">
        <v>0</v>
      </c>
    </row>
    <row r="21" spans="1:7" ht="42" customHeight="1">
      <c r="A21" s="95" t="s">
        <v>28</v>
      </c>
      <c r="B21" s="95"/>
      <c r="C21" s="95"/>
      <c r="F21" s="4"/>
      <c r="G21" s="4" t="s">
        <v>29</v>
      </c>
    </row>
  </sheetData>
  <sheetProtection/>
  <mergeCells count="11">
    <mergeCell ref="A21:C21"/>
    <mergeCell ref="A17:B17"/>
    <mergeCell ref="A10:G10"/>
    <mergeCell ref="A11:G11"/>
    <mergeCell ref="A12:G12"/>
    <mergeCell ref="E7:G7"/>
    <mergeCell ref="E1:G1"/>
    <mergeCell ref="E3:G3"/>
    <mergeCell ref="E4:G4"/>
    <mergeCell ref="E5:G5"/>
    <mergeCell ref="E6:G6"/>
  </mergeCells>
  <printOptions/>
  <pageMargins left="0.7" right="0.28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2018-10-18T13:46:41Z</cp:lastPrinted>
  <dcterms:created xsi:type="dcterms:W3CDTF">2006-09-28T05:33:49Z</dcterms:created>
  <dcterms:modified xsi:type="dcterms:W3CDTF">2018-10-18T13:47:04Z</dcterms:modified>
  <cp:category/>
  <cp:version/>
  <cp:contentType/>
  <cp:contentStatus/>
</cp:coreProperties>
</file>